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ajnoch\Dalibor\Projekty\2024\2024_11 VT Odra - jez Jakubčovice, km 88,180 - odstranění PŠ 09_2024\Rozpočet\"/>
    </mc:Choice>
  </mc:AlternateContent>
  <bookViews>
    <workbookView xWindow="0" yWindow="0" windowWidth="0" windowHeight="0"/>
  </bookViews>
  <sheets>
    <sheet name="Rekapitulace stavby" sheetId="1" r:id="rId1"/>
    <sheet name="SO-01 - Obnova jezu" sheetId="2" r:id="rId2"/>
    <sheet name="SO-02 - Jímkování stavby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'SO-01 - Obnova jezu'!$C$87:$K$301</definedName>
    <definedName name="_xlnm.Print_Area" localSheetId="1">'SO-01 - Obnova jezu'!$C$4:$J$39,'SO-01 - Obnova jezu'!$C$45:$J$69,'SO-01 - Obnova jezu'!$C$75:$K$301</definedName>
    <definedName name="_xlnm.Print_Titles" localSheetId="1">'SO-01 - Obnova jezu'!$87:$87</definedName>
    <definedName name="_xlnm._FilterDatabase" localSheetId="2" hidden="1">'SO-02 - Jímkování stavby'!$C$82:$K$137</definedName>
    <definedName name="_xlnm.Print_Area" localSheetId="2">'SO-02 - Jímkování stavby'!$C$4:$J$39,'SO-02 - Jímkování stavby'!$C$45:$J$64,'SO-02 - Jímkování stavby'!$C$70:$K$137</definedName>
    <definedName name="_xlnm.Print_Titles" localSheetId="2">'SO-02 - Jímkování stavby'!$82:$82</definedName>
    <definedName name="_xlnm._FilterDatabase" localSheetId="3" hidden="1">'VON - Vedlejší a ostatní ...'!$C$84:$K$141</definedName>
    <definedName name="_xlnm.Print_Area" localSheetId="3">'VON - Vedlejší a ostatní ...'!$C$4:$J$39,'VON - Vedlejší a ostatní ...'!$C$45:$J$66,'VON - Vedlejší a ostatní ...'!$C$72:$K$141</definedName>
    <definedName name="_xlnm.Print_Titles" localSheetId="3">'VON - Vedlejší a ostatní ...'!$84:$84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38"/>
  <c r="BH138"/>
  <c r="BG138"/>
  <c r="BF138"/>
  <c r="T138"/>
  <c r="T137"/>
  <c r="R138"/>
  <c r="R137"/>
  <c r="P138"/>
  <c r="P137"/>
  <c r="BI131"/>
  <c r="BH131"/>
  <c r="BG131"/>
  <c r="BF131"/>
  <c r="T131"/>
  <c r="T126"/>
  <c r="R131"/>
  <c r="R126"/>
  <c r="P131"/>
  <c r="P126"/>
  <c r="BI127"/>
  <c r="BH127"/>
  <c r="BG127"/>
  <c r="BF127"/>
  <c r="T127"/>
  <c r="R127"/>
  <c r="P127"/>
  <c r="BI122"/>
  <c r="BH122"/>
  <c r="BG122"/>
  <c r="BF122"/>
  <c r="T122"/>
  <c r="R122"/>
  <c r="P122"/>
  <c r="BI118"/>
  <c r="BH118"/>
  <c r="BG118"/>
  <c r="BF118"/>
  <c r="T118"/>
  <c r="R118"/>
  <c r="P118"/>
  <c r="BI113"/>
  <c r="BH113"/>
  <c r="BG113"/>
  <c r="BF113"/>
  <c r="T113"/>
  <c r="T112"/>
  <c r="R113"/>
  <c r="R112"/>
  <c r="P113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3" r="J37"/>
  <c r="J36"/>
  <c i="1" r="AY56"/>
  <c i="3" r="J35"/>
  <c i="1" r="AX56"/>
  <c i="3" r="BI136"/>
  <c r="BH136"/>
  <c r="BG136"/>
  <c r="BF136"/>
  <c r="T136"/>
  <c r="T135"/>
  <c r="R136"/>
  <c r="R135"/>
  <c r="P136"/>
  <c r="P135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73"/>
  <c i="2" r="J37"/>
  <c r="J36"/>
  <c i="1" r="AY55"/>
  <c i="2" r="J35"/>
  <c i="1" r="AX55"/>
  <c i="2" r="BI300"/>
  <c r="BH300"/>
  <c r="BG300"/>
  <c r="BF300"/>
  <c r="T300"/>
  <c r="T299"/>
  <c r="R300"/>
  <c r="R299"/>
  <c r="P300"/>
  <c r="P299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0"/>
  <c r="BH270"/>
  <c r="BG270"/>
  <c r="BF270"/>
  <c r="T270"/>
  <c r="R270"/>
  <c r="P270"/>
  <c r="BI264"/>
  <c r="BH264"/>
  <c r="BG264"/>
  <c r="BF264"/>
  <c r="T264"/>
  <c r="R264"/>
  <c r="P264"/>
  <c r="BI260"/>
  <c r="BH260"/>
  <c r="BG260"/>
  <c r="BF260"/>
  <c r="T260"/>
  <c r="R260"/>
  <c r="P260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T225"/>
  <c r="R226"/>
  <c r="R225"/>
  <c r="P226"/>
  <c r="P225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1" r="L50"/>
  <c r="AM50"/>
  <c r="AM49"/>
  <c r="L49"/>
  <c r="AM47"/>
  <c r="L47"/>
  <c r="L45"/>
  <c r="L44"/>
  <c i="2" r="J185"/>
  <c i="3" r="BK128"/>
  <c i="2" r="J276"/>
  <c r="BK189"/>
  <c r="J126"/>
  <c i="3" r="BK90"/>
  <c i="2" r="BK281"/>
  <c r="J218"/>
  <c r="J130"/>
  <c i="3" r="BK115"/>
  <c i="4" r="BK108"/>
  <c i="2" r="J244"/>
  <c r="J167"/>
  <c i="3" r="J132"/>
  <c i="4" r="J92"/>
  <c i="2" r="J231"/>
  <c r="J182"/>
  <c r="BK103"/>
  <c i="4" r="J96"/>
  <c i="2" r="J296"/>
  <c r="J285"/>
  <c r="BK237"/>
  <c r="J189"/>
  <c i="3" r="BK124"/>
  <c i="4" r="J113"/>
  <c i="2" r="BK270"/>
  <c r="BK167"/>
  <c r="BK91"/>
  <c i="4" r="J122"/>
  <c i="2" r="BK182"/>
  <c r="J115"/>
  <c i="3" r="J108"/>
  <c i="2" r="J251"/>
  <c r="J207"/>
  <c r="BK149"/>
  <c i="3" r="BK94"/>
  <c i="2" r="J294"/>
  <c r="J235"/>
  <c r="J193"/>
  <c r="J103"/>
  <c i="4" r="BK100"/>
  <c i="2" r="BK244"/>
  <c r="BK164"/>
  <c i="3" r="J90"/>
  <c i="4" r="J108"/>
  <c i="2" r="BK296"/>
  <c r="BK294"/>
  <c r="BK251"/>
  <c r="J200"/>
  <c r="BK123"/>
  <c i="3" r="J124"/>
  <c i="2" r="J281"/>
  <c r="BK185"/>
  <c r="J107"/>
  <c i="4" r="J104"/>
  <c i="2" r="F34"/>
  <c r="J211"/>
  <c i="3" r="J111"/>
  <c i="4" r="BK92"/>
  <c i="2" r="BK226"/>
  <c r="BK139"/>
  <c i="3" r="J120"/>
  <c i="4" r="BK88"/>
  <c i="2" r="J175"/>
  <c i="3" r="BK108"/>
  <c i="2" r="J291"/>
  <c r="J237"/>
  <c r="BK171"/>
  <c i="3" r="BK136"/>
  <c i="4" r="J131"/>
  <c i="2" r="BK264"/>
  <c r="BK193"/>
  <c r="J123"/>
  <c i="3" r="BK120"/>
  <c i="2" r="BK283"/>
  <c r="J222"/>
  <c r="BK155"/>
  <c i="3" r="BK98"/>
  <c i="2" r="F35"/>
  <c r="BK196"/>
  <c i="4" r="BK96"/>
  <c i="2" r="J248"/>
  <c r="BK204"/>
  <c r="J135"/>
  <c r="BK95"/>
  <c i="4" r="J127"/>
  <c i="2" r="BK241"/>
  <c r="J171"/>
  <c r="J91"/>
  <c r="J254"/>
  <c r="J179"/>
  <c r="BK130"/>
  <c i="4" r="BK113"/>
  <c i="2" r="BK207"/>
  <c r="BK115"/>
  <c i="3" r="J98"/>
  <c i="2" r="J300"/>
  <c r="BK276"/>
  <c r="BK231"/>
  <c r="J155"/>
  <c i="3" r="BK132"/>
  <c i="2" r="BK285"/>
  <c r="BK200"/>
  <c r="BK119"/>
  <c i="3" r="BK105"/>
  <c i="2" r="F37"/>
  <c r="J270"/>
  <c r="BK107"/>
  <c r="F36"/>
  <c r="J164"/>
  <c r="BK111"/>
  <c i="4" r="J100"/>
  <c i="2" r="J241"/>
  <c r="J158"/>
  <c i="3" r="J136"/>
  <c i="4" r="J88"/>
  <c i="2" r="BK158"/>
  <c i="3" r="J94"/>
  <c i="2" r="J283"/>
  <c r="J226"/>
  <c r="J152"/>
  <c i="3" r="J102"/>
  <c i="4" r="J118"/>
  <c i="2" r="BK179"/>
  <c r="J111"/>
  <c i="3" r="BK86"/>
  <c i="4" r="BK131"/>
  <c i="2" r="J264"/>
  <c r="J204"/>
  <c r="J119"/>
  <c i="3" r="J86"/>
  <c i="2" r="BK254"/>
  <c r="BK218"/>
  <c r="BK152"/>
  <c r="J95"/>
  <c i="4" r="BK118"/>
  <c i="2" r="BK300"/>
  <c r="BK291"/>
  <c r="BK260"/>
  <c r="BK222"/>
  <c r="J139"/>
  <c i="4" r="BK138"/>
  <c i="2" r="J34"/>
  <c r="BK248"/>
  <c i="3" r="BK111"/>
  <c i="2" r="J260"/>
  <c r="BK215"/>
  <c r="BK161"/>
  <c i="3" r="J105"/>
  <c i="4" r="BK127"/>
  <c i="2" r="BK235"/>
  <c r="J161"/>
  <c r="J99"/>
  <c i="4" r="J138"/>
  <c i="2" r="BK279"/>
  <c r="BK211"/>
  <c r="J149"/>
  <c i="3" r="J115"/>
  <c i="2" r="J279"/>
  <c r="J196"/>
  <c r="BK135"/>
  <c i="3" r="BK102"/>
  <c i="1" r="AS54"/>
  <c i="2" r="BK175"/>
  <c r="BK99"/>
  <c i="4" r="BK104"/>
  <c i="2" r="J215"/>
  <c r="BK126"/>
  <c i="3" r="J128"/>
  <c i="4" r="BK122"/>
  <c i="2" l="1" r="BK134"/>
  <c r="J134"/>
  <c r="J62"/>
  <c r="BK188"/>
  <c r="J188"/>
  <c r="J63"/>
  <c r="P134"/>
  <c r="BK230"/>
  <c r="J230"/>
  <c r="J65"/>
  <c r="R243"/>
  <c r="T290"/>
  <c i="3" r="P119"/>
  <c i="2" r="BK90"/>
  <c r="J90"/>
  <c r="J61"/>
  <c r="T134"/>
  <c r="P243"/>
  <c r="R290"/>
  <c i="3" r="P85"/>
  <c r="P84"/>
  <c r="P83"/>
  <c i="1" r="AU56"/>
  <c i="2" r="R134"/>
  <c i="3" r="T119"/>
  <c i="2" r="R90"/>
  <c r="T188"/>
  <c r="BK243"/>
  <c r="J243"/>
  <c r="J66"/>
  <c r="P290"/>
  <c i="3" r="R119"/>
  <c i="2" r="P90"/>
  <c r="R188"/>
  <c r="R230"/>
  <c r="T230"/>
  <c r="BK290"/>
  <c r="J290"/>
  <c r="J67"/>
  <c i="3" r="T85"/>
  <c r="T84"/>
  <c r="T83"/>
  <c r="R85"/>
  <c r="R84"/>
  <c r="R83"/>
  <c i="2" r="T90"/>
  <c r="P188"/>
  <c r="P230"/>
  <c r="T243"/>
  <c i="3" r="BK85"/>
  <c r="BK119"/>
  <c r="J119"/>
  <c r="J62"/>
  <c i="4" r="BK87"/>
  <c r="J87"/>
  <c r="J61"/>
  <c r="P87"/>
  <c r="P86"/>
  <c r="P85"/>
  <c i="1" r="AU57"/>
  <c i="4" r="R87"/>
  <c r="R86"/>
  <c r="R85"/>
  <c r="T87"/>
  <c r="T86"/>
  <c r="T85"/>
  <c r="BK117"/>
  <c r="J117"/>
  <c r="J63"/>
  <c r="P117"/>
  <c r="R117"/>
  <c r="T117"/>
  <c i="2" r="BK225"/>
  <c r="J225"/>
  <c r="J64"/>
  <c r="BK299"/>
  <c r="J299"/>
  <c r="J68"/>
  <c i="3" r="BK135"/>
  <c r="J135"/>
  <c r="J63"/>
  <c i="4" r="BK112"/>
  <c r="J112"/>
  <c r="J62"/>
  <c r="BK126"/>
  <c r="J126"/>
  <c r="J64"/>
  <c r="BK137"/>
  <c r="J137"/>
  <c r="J65"/>
  <c r="E48"/>
  <c r="J79"/>
  <c r="BE127"/>
  <c i="3" r="J85"/>
  <c r="J61"/>
  <c i="4" r="BE118"/>
  <c r="F55"/>
  <c r="BE88"/>
  <c r="BE122"/>
  <c r="BE138"/>
  <c r="BE100"/>
  <c r="BE104"/>
  <c r="BE131"/>
  <c r="BE92"/>
  <c r="BE96"/>
  <c r="BE108"/>
  <c r="BE113"/>
  <c i="3" r="E48"/>
  <c r="J52"/>
  <c r="F80"/>
  <c r="BE90"/>
  <c r="BE94"/>
  <c r="BE108"/>
  <c r="BE111"/>
  <c r="BE120"/>
  <c r="BE124"/>
  <c r="BE136"/>
  <c r="BE128"/>
  <c r="BE98"/>
  <c r="BE102"/>
  <c r="BE105"/>
  <c r="BE132"/>
  <c r="BE86"/>
  <c r="BE115"/>
  <c i="2" r="E48"/>
  <c r="J52"/>
  <c r="F55"/>
  <c r="BE91"/>
  <c r="BE95"/>
  <c r="BE99"/>
  <c r="BE103"/>
  <c r="BE107"/>
  <c r="BE111"/>
  <c r="BE115"/>
  <c r="BE119"/>
  <c r="BE123"/>
  <c r="BE126"/>
  <c r="BE130"/>
  <c r="BE135"/>
  <c r="BE139"/>
  <c r="BE149"/>
  <c r="BE152"/>
  <c r="BE155"/>
  <c r="BE158"/>
  <c r="BE161"/>
  <c r="BE164"/>
  <c r="BE167"/>
  <c r="BE171"/>
  <c r="BE175"/>
  <c r="BE179"/>
  <c r="BE182"/>
  <c r="BE185"/>
  <c r="BE189"/>
  <c r="BE193"/>
  <c r="BE196"/>
  <c r="BE200"/>
  <c r="BE204"/>
  <c r="BE207"/>
  <c r="BE211"/>
  <c r="BE215"/>
  <c r="BE218"/>
  <c r="BE222"/>
  <c r="BE226"/>
  <c r="BE231"/>
  <c r="BE235"/>
  <c r="BE237"/>
  <c r="BE241"/>
  <c r="BE244"/>
  <c r="BE248"/>
  <c r="BE251"/>
  <c r="BE254"/>
  <c r="BE260"/>
  <c r="BE264"/>
  <c r="BE270"/>
  <c r="BE276"/>
  <c r="BE279"/>
  <c r="BE281"/>
  <c r="BE283"/>
  <c r="BE285"/>
  <c r="BE291"/>
  <c r="BE294"/>
  <c r="BE296"/>
  <c r="BE300"/>
  <c i="1" r="BC55"/>
  <c r="AW55"/>
  <c r="BA55"/>
  <c r="BB55"/>
  <c r="BD55"/>
  <c i="4" r="F36"/>
  <c i="1" r="BC57"/>
  <c i="4" r="F34"/>
  <c i="1" r="BA57"/>
  <c i="3" r="F37"/>
  <c i="1" r="BD56"/>
  <c i="4" r="F35"/>
  <c i="1" r="BB57"/>
  <c i="3" r="F35"/>
  <c i="1" r="BB56"/>
  <c i="4" r="F37"/>
  <c i="1" r="BD57"/>
  <c i="3" r="F34"/>
  <c i="1" r="BA56"/>
  <c i="3" r="F36"/>
  <c i="1" r="BC56"/>
  <c i="4" r="J34"/>
  <c i="1" r="AW57"/>
  <c i="3" r="J34"/>
  <c i="1" r="AW56"/>
  <c i="3" l="1" r="BK84"/>
  <c r="J84"/>
  <c r="J60"/>
  <c i="2" r="T89"/>
  <c r="T88"/>
  <c r="R89"/>
  <c r="R88"/>
  <c r="P89"/>
  <c r="P88"/>
  <c i="1" r="AU55"/>
  <c i="2" r="BK89"/>
  <c r="J89"/>
  <c r="J60"/>
  <c i="4" r="BK86"/>
  <c r="J86"/>
  <c r="J60"/>
  <c i="2" r="J33"/>
  <c i="1" r="AV55"/>
  <c r="AT55"/>
  <c r="AU54"/>
  <c i="4" r="F33"/>
  <c i="1" r="AZ57"/>
  <c r="BD54"/>
  <c r="W33"/>
  <c i="4" r="J33"/>
  <c i="1" r="AV57"/>
  <c r="AT57"/>
  <c i="3" r="F33"/>
  <c i="1" r="AZ56"/>
  <c i="3" r="J33"/>
  <c i="1" r="AV56"/>
  <c r="AT56"/>
  <c r="BA54"/>
  <c r="W30"/>
  <c r="BB54"/>
  <c r="W31"/>
  <c i="2" r="F33"/>
  <c i="1" r="AZ55"/>
  <c r="BC54"/>
  <c r="W32"/>
  <c i="3" l="1" r="BK83"/>
  <c r="J83"/>
  <c i="4" r="BK85"/>
  <c r="J85"/>
  <c r="J59"/>
  <c i="2" r="BK88"/>
  <c r="J88"/>
  <c r="J59"/>
  <c i="1" r="AX54"/>
  <c r="AY54"/>
  <c i="3" r="J30"/>
  <c i="1" r="AG56"/>
  <c r="AZ54"/>
  <c r="W29"/>
  <c r="AW54"/>
  <c r="AK30"/>
  <c i="3" l="1" r="J39"/>
  <c r="J59"/>
  <c i="1" r="AN56"/>
  <c i="4" r="J30"/>
  <c i="1" r="AG57"/>
  <c i="2" r="J30"/>
  <c i="1" r="AG55"/>
  <c r="AN55"/>
  <c r="AV54"/>
  <c r="AK29"/>
  <c i="4" l="1" r="J39"/>
  <c i="2" r="J39"/>
  <c i="1" r="AN57"/>
  <c r="AT54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<sst xmlns="http://schemas.openxmlformats.org/spreadsheetml/2006/main">
  <si>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</si>
  <si>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</si>
  <si>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</si>
  <si>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</si>
  <si>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</si>
  <si>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{196e53df-b237-4727-b2bc-75965f7bb9ed}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</si>
  <si>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</si>
  <si>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</si>
  <si>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</si>
  <si>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</si>
  <si>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</si>
  <si>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</si>
  <si>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</si>
  <si>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</si>
  <si>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11/24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</si>
  <si>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</si>
  <si>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</si>
  <si>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VT Odra - jez Jakubčovice, km 88,180 - odstranění PŠ 09/2024</t>
  </si>
  <si>
    <t>KSO:</t>
  </si>
  <si>
    <t/>
  </si>
  <si>
    <t>CC-CZ:</t>
  </si>
  <si>
    <t>Místo:</t>
  </si>
  <si>
    <t>Jakubčovice nad Odrou</t>
  </si>
  <si>
    <t>Datum:</t>
  </si>
  <si>
    <t>3. 4. 2025</t>
  </si>
  <si>
    <t>Zadavatel:</t>
  </si>
  <si>
    <t>IČ:</t>
  </si>
  <si>
    <t>70890021</t>
  </si>
  <si>
    <t>Povodí Odry, státní podnik</t>
  </si>
  <si>
    <t>DIČ:</t>
  </si>
  <si>
    <t>Účastník:</t>
  </si>
  <si>
    <t>Vyplň údaj</t>
  </si>
  <si>
    <t>Projektant:</t>
  </si>
  <si>
    <t>Ing. Dalibor Rajnoch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</si>
  <si>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</si>
  <si>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</si>
  <si>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</si>
  <si>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</si>
  <si>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</si>
  <si>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</si>
  <si>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</si>
  <si>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</si>
  <si>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</si>
  <si>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</si>
  <si>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</si>
  <si>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</si>
  <si>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</si>
  <si>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</si>
  <si>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</si>
  <si>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</si>
  <si>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</si>
  <si>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</si>
  <si>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</si>
  <si>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</si>
  <si>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</si>
  <si>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</si>
  <si>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</si>
  <si>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</si>
  <si>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</si>
  <si>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</si>
  <si>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</si>
  <si>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</si>
  <si>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</si>
  <si>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</si>
  <si>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</si>
  <si>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</si>
  <si>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</si>
  <si>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</si>
  <si>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</si>
  <si>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</si>
  <si>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</si>
  <si>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</si>
  <si>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</si>
  <si>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</si>
  <si>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</si>
  <si>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</si>
  <si>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</si>
  <si>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</si>
  <si>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Obnova jezu</t>
  </si>
  <si>
    <t>STA</t>
  </si>
  <si>
    <t>1</t>
  </si>
  <si>
    <t>{bd65c23a-02ad-4185-ae6f-158d9e108785}</t>
  </si>
  <si>
    <t>2</t>
  </si>
  <si>
    <t>SO-02</t>
  </si>
  <si>
    <t>Jímkování stavby</t>
  </si>
  <si>
    <t>{5fc8b063-7dd1-407b-89e2-002ffad726c9}</t>
  </si>
  <si>
    <t>VON</t>
  </si>
  <si>
    <t>Vedlejší a ostatní náklady</t>
  </si>
  <si>
    <t>{10c2548f-27a8-4825-ad3b-8b809710a6c1}</t>
  </si>
  <si>
    <t>KRYCÍ LIST SOUPISU PRACÍ</t>
  </si>
  <si>
    <t>Objekt:</t>
  </si>
  <si>
    <t>SO-01 - Obnova jezu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</si>
  <si>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</si>
  <si>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</si>
  <si>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</si>
  <si>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</si>
  <si>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</si>
  <si>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</si>
  <si>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</si>
  <si>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</si>
  <si>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</si>
  <si>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</si>
  <si>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</si>
  <si>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</si>
  <si>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</si>
  <si>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</si>
  <si>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</si>
  <si>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</si>
  <si>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</si>
  <si>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</si>
  <si>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</si>
  <si>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</si>
  <si>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</si>
  <si>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</si>
  <si>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</si>
  <si>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</si>
  <si>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</si>
  <si>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</si>
  <si>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</si>
  <si>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</si>
  <si>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</si>
  <si>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</si>
  <si>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</si>
  <si>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114203103</t>
  </si>
  <si>
    <t>Rozebrání dlažeb nebo záhozů s naložením na dopravní prostředek dlažeb z lomového kamene nebo betonových tvárnic do cementové malty se spárami zalitými cementovou maltou</t>
  </si>
  <si>
    <t>m3</t>
  </si>
  <si>
    <t>CS ÚRS 2025 02</t>
  </si>
  <si>
    <t>4</t>
  </si>
  <si>
    <t>1727827729</t>
  </si>
  <si>
    <t>Online PSC</t>
  </si>
  <si>
    <t>https://podminky.urs.cz/item/CS_URS_2025_02/114203103</t>
  </si>
  <si>
    <t>P</t>
  </si>
  <si>
    <t>Poznámka k položce:_x000d_
Rozebrání dlažby pod a nad stupněm na levém a pravém břehu. - NEVZNIKNE SUŤ (dlažba bude znovu použita)</t>
  </si>
  <si>
    <t>VV</t>
  </si>
  <si>
    <t>45,5</t>
  </si>
  <si>
    <t>114203202</t>
  </si>
  <si>
    <t>Očištění lomového kamene nebo betonových tvárnic získaných při rozebrání dlažeb, záhozů, rovnanin a soustřeďovacích staveb od malty</t>
  </si>
  <si>
    <t>411283752</t>
  </si>
  <si>
    <t>https://podminky.urs.cz/item/CS_URS_2025_02/114203202</t>
  </si>
  <si>
    <t>Poznámka k položce:_x000d_
Očištění lomového kamene z rozebrané dlažby, kámen bude roztřízen a následně použit pro novou dlažbu.</t>
  </si>
  <si>
    <t>3</t>
  </si>
  <si>
    <t>114253301</t>
  </si>
  <si>
    <t>Třídění lomového kamene nebo betonových tvárnic strojně získaných při rozebrání dlažeb, záhozů, rovnanin a soustřeďovacích staveb podle druhu, velikosti nebo tvaru</t>
  </si>
  <si>
    <t>-883884737</t>
  </si>
  <si>
    <t>https://podminky.urs.cz/item/CS_URS_2025_02/114253301</t>
  </si>
  <si>
    <t>Poznámka k položce:_x000d_
Třízení kamene z rozebrané dlažby, kámen bude použit pro novou dlažbu.</t>
  </si>
  <si>
    <t>113107331</t>
  </si>
  <si>
    <t>Odstranění podkladů nebo krytů strojně plochy jednotlivě do 50 m2 s přemístěním hmot na skládku na vzdálenost do 3 m nebo s naložením na dopravní prostředek z betonu prostého, o tl. vrstvy přes 100 do 150 mm</t>
  </si>
  <si>
    <t>m2</t>
  </si>
  <si>
    <t>-938317725</t>
  </si>
  <si>
    <t>https://podminky.urs.cz/item/CS_URS_2025_02/113107331</t>
  </si>
  <si>
    <t xml:space="preserve">Poznámka k položce:_x000d_
Odstranění podkladního betonu pod dlažbou. </t>
  </si>
  <si>
    <t>155,65</t>
  </si>
  <si>
    <t>5</t>
  </si>
  <si>
    <t>132251252</t>
  </si>
  <si>
    <t>Hloubení nezapažených rýh šířky přes 800 do 2 000 mm strojně s urovnáním dna do předepsaného profilu a spádu v hornině třídy těžitelnosti I skupiny 3 přes 20 do 50 m3</t>
  </si>
  <si>
    <t>-1739751845</t>
  </si>
  <si>
    <t>https://podminky.urs.cz/item/CS_URS_2025_02/132251252</t>
  </si>
  <si>
    <t>Poznámka k položce:_x000d_
Výkop rýhy pod dlažbou pro uložení drenáže.</t>
  </si>
  <si>
    <t>42,3</t>
  </si>
  <si>
    <t>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</si>
  <si>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</si>
  <si>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</si>
  <si>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-1950771932</t>
  </si>
  <si>
    <t>https://podminky.urs.cz/item/CS_URS_2025_02/162751117</t>
  </si>
  <si>
    <t>Poznámka k položce:_x000d_
Vodorovné přemístění štěrkového materiálu z výkopu rýhy pod dlažbou na skládku (28.8 m3), jílovité zeminy z deponie investora na stavbu (25.6 m3)</t>
  </si>
  <si>
    <t>42,3+25.6</t>
  </si>
  <si>
    <t>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</si>
  <si>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</si>
  <si>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</si>
  <si>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-1873694814</t>
  </si>
  <si>
    <t>https://podminky.urs.cz/item/CS_URS_2025_02/162751119</t>
  </si>
  <si>
    <t xml:space="preserve">Poznámka k položce:_x000d_
do 15 km. </t>
  </si>
  <si>
    <t>67,9*5</t>
  </si>
  <si>
    <t>8</t>
  </si>
  <si>
    <t>171251201</t>
  </si>
  <si>
    <t>Uložení sypaniny na skládky nebo meziskládky bez hutnění s upravením uložené sypaniny do předepsaného tvaru</t>
  </si>
  <si>
    <t>-103995158</t>
  </si>
  <si>
    <t>https://podminky.urs.cz/item/CS_URS_2025_02/171251201</t>
  </si>
  <si>
    <t>Poznámka k položce:_x000d_
Uložení štěrkového materiálu z výkopu rýhy pod dlažbou na skládku.</t>
  </si>
  <si>
    <t>9</t>
  </si>
  <si>
    <t>171201231</t>
  </si>
  <si>
    <t>Poplatek za uložení stavebního odpadu na recyklační skládce (skládkovné) zeminy a kamení zatříděného do Katalogu odpadů pod kódem 17 05 04</t>
  </si>
  <si>
    <t>t</t>
  </si>
  <si>
    <t>864670908</t>
  </si>
  <si>
    <t>https://podminky.urs.cz/item/CS_URS_2025_02/171201231</t>
  </si>
  <si>
    <t>42,3*1,8</t>
  </si>
  <si>
    <t>10</t>
  </si>
  <si>
    <t>122151402</t>
  </si>
  <si>
    <t>Vykopávky v zemnících na suchu strojně zapažených i nezapažených v hornině třídy těžitelnosti I skupiny 1 a 2 přes 20 do 50 m3</t>
  </si>
  <si>
    <t>774141276</t>
  </si>
  <si>
    <t>https://podminky.urs.cz/item/CS_URS_2025_02/122151402</t>
  </si>
  <si>
    <t>Poznámka k položce:_x000d_
Vykopávky v místě deponie investora pro zásyp vyhloubené rýhy jílovitou zeminou.</t>
  </si>
  <si>
    <t>25.6</t>
  </si>
  <si>
    <t>11</t>
  </si>
  <si>
    <t>174151101</t>
  </si>
  <si>
    <t>Zásyp sypaninou z jakékoliv horniny strojně s uložením výkopku ve vrstvách se zhutněním jam, šachet, rýh nebo kolem objektů v těchto vykopávkách</t>
  </si>
  <si>
    <t>-557673060</t>
  </si>
  <si>
    <t>https://podminky.urs.cz/item/CS_URS_2025_02/174151101</t>
  </si>
  <si>
    <t>Poznámka k položce:_x000d_
Zásyp vyhloubené rýhy jílovitou zeminou.</t>
  </si>
  <si>
    <t>0,8*32</t>
  </si>
  <si>
    <t>Svislé a kompletní konstrukce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</si>
  <si>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</si>
  <si>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 vyspárováním, na cementovou maltu</t>
  </si>
  <si>
    <t>-1323510655</t>
  </si>
  <si>
    <t>https://podminky.urs.cz/item/CS_URS_2025_02/321213345</t>
  </si>
  <si>
    <t>Poznámka k položce:_x000d_
Doplnění chybějícího obkladu jezové kontrukce z kamenných kvádru, kvádry budou na místě nahrubo opracovány na rozměry cca 500x250x250 podle stávajících kvádrů.</t>
  </si>
  <si>
    <t>1,5*10*0,35</t>
  </si>
  <si>
    <t>13</t>
  </si>
  <si>
    <t>321222111</t>
  </si>
  <si>
    <t>Zdění obkladního zdiva vodních staveb přehrad, jezů a plavebních komor, spodní stavby vodních elektráren, odběrných věží a výpustných zařízení, opěrných zdí, šachet, šachtic a ostatních konstrukcí řádkového hrubého i čistého s vyspárováním na maltu cementovou tl. od 250 do 450 mm</t>
  </si>
  <si>
    <t>48277356</t>
  </si>
  <si>
    <t>https://podminky.urs.cz/item/CS_URS_2025_02/321222111</t>
  </si>
  <si>
    <t>Poznámka k položce:_x000d_
Doplnění chybějících šablonových kvádrů do přelivné hrany jezu.</t>
  </si>
  <si>
    <t>(0,058*25)</t>
  </si>
  <si>
    <t>(0,027*23)</t>
  </si>
  <si>
    <t>(0,043*23)</t>
  </si>
  <si>
    <t>(0,032*23)</t>
  </si>
  <si>
    <t>(0,047*23)</t>
  </si>
  <si>
    <t>(0,038*23)</t>
  </si>
  <si>
    <t>Součet</t>
  </si>
  <si>
    <t>14</t>
  </si>
  <si>
    <t>M</t>
  </si>
  <si>
    <t>583_R01_01</t>
  </si>
  <si>
    <t xml:space="preserve">Šablonový kvádr - typ A </t>
  </si>
  <si>
    <t>ks</t>
  </si>
  <si>
    <t>879687875</t>
  </si>
  <si>
    <t>Poznámka k položce:_x000d_
Viz. Příloha č. D.1.1.3.4 - Detail - Šablonové kvádry.</t>
  </si>
  <si>
    <t>25</t>
  </si>
  <si>
    <t>15</t>
  </si>
  <si>
    <t>583_R01_02</t>
  </si>
  <si>
    <t>Šablonový kvádr - typ B</t>
  </si>
  <si>
    <t>59891322</t>
  </si>
  <si>
    <t>23</t>
  </si>
  <si>
    <t>16</t>
  </si>
  <si>
    <t>583_R01_03</t>
  </si>
  <si>
    <t>Šablonový kvádr - typ C</t>
  </si>
  <si>
    <t>-1011387619</t>
  </si>
  <si>
    <t>17</t>
  </si>
  <si>
    <t>583_R01_04</t>
  </si>
  <si>
    <t>Šablonový kvádr - typ D</t>
  </si>
  <si>
    <t>414089764</t>
  </si>
  <si>
    <t>18</t>
  </si>
  <si>
    <t>583_R01_05</t>
  </si>
  <si>
    <t>Šablonový kvádr - typ E</t>
  </si>
  <si>
    <t>-2071032814</t>
  </si>
  <si>
    <t>19</t>
  </si>
  <si>
    <t>583_R01_06</t>
  </si>
  <si>
    <t>Šablonový kvádr - typ F</t>
  </si>
  <si>
    <t>-820380723</t>
  </si>
  <si>
    <t>20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</si>
  <si>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</si>
  <si>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25/30</t>
  </si>
  <si>
    <t>612700552</t>
  </si>
  <si>
    <t>https://podminky.urs.cz/item/CS_URS_2025_02/321311115</t>
  </si>
  <si>
    <t xml:space="preserve">Poznámka k položce:_x000d_
Dobetonování zavázání křídla jezu na obou březích._x000d_
</t>
  </si>
  <si>
    <t>2,5</t>
  </si>
  <si>
    <t>321321115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</si>
  <si>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25/30</t>
  </si>
  <si>
    <t>1803029709</t>
  </si>
  <si>
    <t>https://podminky.urs.cz/item/CS_URS_2025_02/321321115</t>
  </si>
  <si>
    <t>Poznámka k položce:_x000d_
Dobetonování přelivné hrany tělesa jezu.</t>
  </si>
  <si>
    <t>4,3*0,2*12</t>
  </si>
  <si>
    <t>22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</si>
  <si>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</si>
  <si>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</si>
  <si>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-683157677</t>
  </si>
  <si>
    <t>https://podminky.urs.cz/item/CS_URS_2025_02/321351010</t>
  </si>
  <si>
    <t>Poznámka k položce:_x000d_
Bednění dobetonování křídla jezu na obou březích.</t>
  </si>
  <si>
    <t>321351020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</si>
  <si>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</si>
  <si>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741499874</t>
  </si>
  <si>
    <t>https://podminky.urs.cz/item/CS_URS_2025_02/321351020</t>
  </si>
  <si>
    <t>12*3</t>
  </si>
  <si>
    <t>24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</si>
  <si>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</si>
  <si>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</si>
  <si>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237119620</t>
  </si>
  <si>
    <t>https://podminky.urs.cz/item/CS_URS_2025_02/321352010</t>
  </si>
  <si>
    <t>321352020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</si>
  <si>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</si>
  <si>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-1194039487</t>
  </si>
  <si>
    <t>https://podminky.urs.cz/item/CS_URS_2025_02/321352020</t>
  </si>
  <si>
    <t>Vodorovné konstrukce</t>
  </si>
  <si>
    <t>26</t>
  </si>
  <si>
    <t>451571111</t>
  </si>
  <si>
    <t>Lože pod dlažby ze štěrkopísků, tl. vrstvy do 100 mm</t>
  </si>
  <si>
    <t>-241357784</t>
  </si>
  <si>
    <t>https://podminky.urs.cz/item/CS_URS_2025_02/451571111</t>
  </si>
  <si>
    <t>Poznámka k položce:_x000d_
Lože pod část nové dlažby.</t>
  </si>
  <si>
    <t>40+32</t>
  </si>
  <si>
    <t>27</t>
  </si>
  <si>
    <t>451313521</t>
  </si>
  <si>
    <t>Podkladní vrstva z betonu prostého pod dlažbu se zvýšenými nároky na prostředí tl. přes 100 do 150 mm</t>
  </si>
  <si>
    <t>457690476</t>
  </si>
  <si>
    <t>https://podminky.urs.cz/item/CS_URS_2025_02/451313521</t>
  </si>
  <si>
    <t>28</t>
  </si>
  <si>
    <t>457532111</t>
  </si>
  <si>
    <t>Filtrační vrstvy jakékoliv tloušťky a sklonu z hrubého drceného kameniva se zhutněním do 10 pojezdů/m3, frakce od 4-8 do 22-32 mm</t>
  </si>
  <si>
    <t>1948410383</t>
  </si>
  <si>
    <t>https://podminky.urs.cz/item/CS_URS_2025_02/457532111</t>
  </si>
  <si>
    <t>Poznámka k položce:_x000d_
Obsyp drenážního potrubí pod dlažbou.</t>
  </si>
  <si>
    <t>9,5</t>
  </si>
  <si>
    <t>29</t>
  </si>
  <si>
    <t>462512370</t>
  </si>
  <si>
    <t>Zához z lomového kamene neupraveného záhozového s proštěrkováním z terénu, hmotnosti jednotlivých kamenů přes 200 do 500 kg</t>
  </si>
  <si>
    <t>-200169067</t>
  </si>
  <si>
    <t>https://podminky.urs.cz/item/CS_URS_2025_02/462512370</t>
  </si>
  <si>
    <t>Poznámka k položce:_x000d_
Doplnění záhozu z lomového kamene do dna pod jezem.</t>
  </si>
  <si>
    <t>30</t>
  </si>
  <si>
    <t>462519003</t>
  </si>
  <si>
    <t>Zához z lomového kamene neupraveného záhozového Příplatek k cenám za urovnání viditelných ploch záhozu z kamene, hmotnosti jednotlivých kamenů přes 200 do 500 kg</t>
  </si>
  <si>
    <t>1513728294</t>
  </si>
  <si>
    <t>https://podminky.urs.cz/item/CS_URS_2025_02/462519003</t>
  </si>
  <si>
    <t>31</t>
  </si>
  <si>
    <t>462451114</t>
  </si>
  <si>
    <t>Prolití konstrukce z kamene kamenného záhozu cementovou maltou MC-25</t>
  </si>
  <si>
    <t>-1303296167</t>
  </si>
  <si>
    <t>https://podminky.urs.cz/item/CS_URS_2025_02/462451114</t>
  </si>
  <si>
    <t>Poznámka k položce:_x000d_
Prolití záhozu z lomového kamene pod jezem.</t>
  </si>
  <si>
    <t>32</t>
  </si>
  <si>
    <t>465513227</t>
  </si>
  <si>
    <t>Dlažba z lomového kamene lomařsky upraveného na cementovou maltu, s vyspárováním cementovou maltou, tl. kamene 250 mm</t>
  </si>
  <si>
    <t>490631652</t>
  </si>
  <si>
    <t>https://podminky.urs.cz/item/CS_URS_2025_02/465513227</t>
  </si>
  <si>
    <t xml:space="preserve">Poznámka k položce:_x000d_
Dlažba z lomového kamene na bermě a na navodní straně PB ochranné hráze. - DOPLNĚNÍ </t>
  </si>
  <si>
    <t>33</t>
  </si>
  <si>
    <t>465513227_R</t>
  </si>
  <si>
    <t>Dlažba z lomového kamene lomařsky upraveného na cementovou maltu, s vyspárováním cementovou maltou, tl. kamene 250 mm - BEZ DODÁNÍ KAMENE</t>
  </si>
  <si>
    <t>-554178656</t>
  </si>
  <si>
    <t>Poznámka k položce:_x000d_
Dlažba z lomového kamene na bermě a na navodní straně PB ochranné hráze. - BUDE POUŽIT STÁVAJÍCÍ LOMOVÝ KÁMEN</t>
  </si>
  <si>
    <t>23,8</t>
  </si>
  <si>
    <t>34</t>
  </si>
  <si>
    <t>465513327</t>
  </si>
  <si>
    <t>Dlažba z lomového kamene lomařsky upraveného na cementovou maltu, s vyspárováním cementovou maltou, tl. kamene 300 mm</t>
  </si>
  <si>
    <t>-224959501</t>
  </si>
  <si>
    <t>https://podminky.urs.cz/item/CS_URS_2025_02/465513327</t>
  </si>
  <si>
    <t xml:space="preserve">Poznámka k položce:_x000d_
Dlažba z lomového kamene na březích koryta - DOPLNĚNÍ </t>
  </si>
  <si>
    <t>35</t>
  </si>
  <si>
    <t>465513327_R</t>
  </si>
  <si>
    <t>Dlažba z lomového kamene lomařsky upraveného na cementovou maltu, s vyspárováním cementovou maltou, tl. kamene 300 mm - BEZ DODÁNÍ KAMENE</t>
  </si>
  <si>
    <t>-11143640</t>
  </si>
  <si>
    <t>Poznámka k položce:_x000d_
Dlažba z lomového kamene na březích koryta - BUDE POUŽIT STÁVAJÍCÍ LOMOVÝ KÁMEN</t>
  </si>
  <si>
    <t>111,85</t>
  </si>
  <si>
    <t>Úpravy povrchů, podlahy a osazování výplní</t>
  </si>
  <si>
    <t>36</t>
  </si>
  <si>
    <t>636195212</t>
  </si>
  <si>
    <t>Vyplnění spár dosavadních dlažeb cementovou maltou s vyčištěním spár na hloubky do 70 mm dlažby z lomového kamene s vyspárováním</t>
  </si>
  <si>
    <t>421204429</t>
  </si>
  <si>
    <t>https://podminky.urs.cz/item/CS_URS_2025_02/636195212</t>
  </si>
  <si>
    <t>Poznámka k položce:_x000d_
Vyspárování obkladu z lomového kamene tělesa jezu.</t>
  </si>
  <si>
    <t>70</t>
  </si>
  <si>
    <t>Trubní vedení</t>
  </si>
  <si>
    <t>37</t>
  </si>
  <si>
    <t>871218111</t>
  </si>
  <si>
    <t>Kladení drenážního potrubí z plastických hmot do připravené rýhy z tvrdého PVC, průměru do 90 mm</t>
  </si>
  <si>
    <t>m</t>
  </si>
  <si>
    <t>-1190935783</t>
  </si>
  <si>
    <t>https://podminky.urs.cz/item/CS_URS_2025_02/871218111</t>
  </si>
  <si>
    <t>Poznámka k položce:_x000d_
Potrubí skrz dlažbu sloužící k odvodu vody z drenážního potrubí.</t>
  </si>
  <si>
    <t>38</t>
  </si>
  <si>
    <t>28619310</t>
  </si>
  <si>
    <t>trubka kanalizační PE-HD D 40mm</t>
  </si>
  <si>
    <t>-621612166</t>
  </si>
  <si>
    <t>39</t>
  </si>
  <si>
    <t>871228111</t>
  </si>
  <si>
    <t>Kladení drenážního potrubí z plastických hmot do připravené rýhy z tvrdého PVC, průměru přes 90 do 150 mm</t>
  </si>
  <si>
    <t>-1034993736</t>
  </si>
  <si>
    <t>https://podminky.urs.cz/item/CS_URS_2025_02/871228111</t>
  </si>
  <si>
    <t>Poznámka k položce:_x000d_
Drenážní potrubí uloženo do obsypu štěrkem pod dlažbu.</t>
  </si>
  <si>
    <t>40</t>
  </si>
  <si>
    <t>28610559</t>
  </si>
  <si>
    <t>trubka drenážní korugovaná sendvičová HD-PE SN 4 perforace 360° pro liniové stavby DN 100</t>
  </si>
  <si>
    <t>-1201863143</t>
  </si>
  <si>
    <t>Ostatní konstrukce a práce, bourání</t>
  </si>
  <si>
    <t>41</t>
  </si>
  <si>
    <t>938901101</t>
  </si>
  <si>
    <t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</t>
  </si>
  <si>
    <t>-59571629</t>
  </si>
  <si>
    <t>https://podminky.urs.cz/item/CS_URS_2025_02/938901101</t>
  </si>
  <si>
    <t>Poznámka k položce:_x000d_
Očištění veškeré dlažby na tělese jezu, břehovém opevnění nad a pod stupněm na obou březích.</t>
  </si>
  <si>
    <t>380</t>
  </si>
  <si>
    <t>42</t>
  </si>
  <si>
    <t>985131111</t>
  </si>
  <si>
    <t>Očištění ploch stěn, rubu kleneb a podlah tlakovou vodou</t>
  </si>
  <si>
    <t>-150505013</t>
  </si>
  <si>
    <t>https://podminky.urs.cz/item/CS_URS_2025_02/985131111</t>
  </si>
  <si>
    <t>43</t>
  </si>
  <si>
    <t>949101111</t>
  </si>
  <si>
    <t>Lešení pomocné pracovní pro objekty pozemních staveb pro zatížení do 150 kg/m2, o výšce lešeňové podlahy do 1,9 m</t>
  </si>
  <si>
    <t>-888686875</t>
  </si>
  <si>
    <t>https://podminky.urs.cz/item/CS_URS_2025_02/949101111</t>
  </si>
  <si>
    <t>44</t>
  </si>
  <si>
    <t>953334312</t>
  </si>
  <si>
    <t>Kombinovaný těsnící pás do pracovních spar betonových konstrukcí PVC pás s bobtnavým kruhovým profilem šířky 125 mm</t>
  </si>
  <si>
    <t>-1024325180</t>
  </si>
  <si>
    <t>https://podminky.urs.cz/item/CS_URS_2025_02/953334312</t>
  </si>
  <si>
    <t>Poznámka k položce:_x000d_
Těsnění na styku stávající a nové betonové konstrukce.</t>
  </si>
  <si>
    <t>8,5</t>
  </si>
  <si>
    <t>45</t>
  </si>
  <si>
    <t>960321271</t>
  </si>
  <si>
    <t>Bourání konstrukcí vodních staveb z hladiny, s naložením vybouraných hmot a suti na dopravní prostředek nebo s odklizením na hromady do vzdálenosti 20 m ze železobetonu</t>
  </si>
  <si>
    <t>19179605</t>
  </si>
  <si>
    <t>https://podminky.urs.cz/item/CS_URS_2025_02/960321271</t>
  </si>
  <si>
    <t>Poznámka k položce:_x000d_
Odbourání části zavázání betonového tělesa jezu do břehů+degradovaný beton pod kamenným obkladem jezu.</t>
  </si>
  <si>
    <t>2.5+10,32</t>
  </si>
  <si>
    <t>46</t>
  </si>
  <si>
    <t>977131110</t>
  </si>
  <si>
    <t>Vrty příklepovými vrtáky do cihelného zdiva nebo prostého betonu průměru do 16 mm</t>
  </si>
  <si>
    <t>-47603301</t>
  </si>
  <si>
    <t>https://podminky.urs.cz/item/CS_URS_2025_02/977131110</t>
  </si>
  <si>
    <t>Poznámka k položce:_x000d_
Pro kotvení dobetonávky do stávajícího betonového tělesa jezu na obou březích. A kotvení dobetonávky přelivné plochy jezu.</t>
  </si>
  <si>
    <t>0,2*6*2</t>
  </si>
  <si>
    <t>0.3*6*22</t>
  </si>
  <si>
    <t>47</t>
  </si>
  <si>
    <t>977131117</t>
  </si>
  <si>
    <t>Vrty příklepovými vrtáky do cihelného zdiva nebo prostého betonu průměru přes 20 do 25 mm</t>
  </si>
  <si>
    <t>-987537519</t>
  </si>
  <si>
    <t>https://podminky.urs.cz/item/CS_URS_2025_02/977131117</t>
  </si>
  <si>
    <t>Poznámka k položce:_x000d_
Pro kotvení šablonových kvádrů.</t>
  </si>
  <si>
    <t>0,6*140</t>
  </si>
  <si>
    <t>0,8*168</t>
  </si>
  <si>
    <t>48</t>
  </si>
  <si>
    <t>13021015</t>
  </si>
  <si>
    <t>tyč ocelová kruhová žebírková DIN 488 jakost B500B (10 505) výztuž do betonu D 16mm</t>
  </si>
  <si>
    <t>-2101979070</t>
  </si>
  <si>
    <t>Poznámka k položce:_x000d_
Tyč pro kotvení.</t>
  </si>
  <si>
    <t>0,4*6*2*1,578/(1000)</t>
  </si>
  <si>
    <t>49</t>
  </si>
  <si>
    <t>13021013</t>
  </si>
  <si>
    <t>tyč ocelová kruhová žebírková DIN 488 jakost B500B (10 505) výztuž do betonu D 12mm</t>
  </si>
  <si>
    <t>-654866161</t>
  </si>
  <si>
    <t>0,5*132*0,888/1000</t>
  </si>
  <si>
    <t>50</t>
  </si>
  <si>
    <t>31316008</t>
  </si>
  <si>
    <t>síť výztužná svařovaná DIN 488 jakost B500A 100x100mm drát D 8mm</t>
  </si>
  <si>
    <t>1142430643</t>
  </si>
  <si>
    <t>2,5*12</t>
  </si>
  <si>
    <t>51</t>
  </si>
  <si>
    <t>13021017</t>
  </si>
  <si>
    <t>tyč ocelová kruhová žebírková DIN 488 jakost B500B (10 505) výztuž do betonu D 20mm</t>
  </si>
  <si>
    <t>-818441407</t>
  </si>
  <si>
    <t>(0,8*300*2,46)/1000</t>
  </si>
  <si>
    <t>52</t>
  </si>
  <si>
    <t>54879087</t>
  </si>
  <si>
    <t>kotva chemická do zdiva a betonu</t>
  </si>
  <si>
    <t>kus</t>
  </si>
  <si>
    <t>1902103251</t>
  </si>
  <si>
    <t>320</t>
  </si>
  <si>
    <t>997</t>
  </si>
  <si>
    <t>Přesun sutě</t>
  </si>
  <si>
    <t>53</t>
  </si>
  <si>
    <t>997013861</t>
  </si>
  <si>
    <t>Poplatek za uložení stavebního odpadu na recyklační skládce (skládkovné) z prostého betonu zatříděného do Katalogu odpadů pod kódem 17 01 01</t>
  </si>
  <si>
    <t>1012477891</t>
  </si>
  <si>
    <t>https://podminky.urs.cz/item/CS_URS_2025_02/997013861</t>
  </si>
  <si>
    <t>87.602</t>
  </si>
  <si>
    <t>54</t>
  </si>
  <si>
    <t>997321511</t>
  </si>
  <si>
    <t>Vodorovná doprava suti a vybouraných hmot bez naložení, s vyložením a hrubým urovnáním po suchu, na vzdálenost do 1 km</t>
  </si>
  <si>
    <t>-1760848522</t>
  </si>
  <si>
    <t>https://podminky.urs.cz/item/CS_URS_2025_02/997321511</t>
  </si>
  <si>
    <t>55</t>
  </si>
  <si>
    <t>997321519</t>
  </si>
  <si>
    <t>Vodorovná doprava suti a vybouraných hmot bez naložení, s vyložením a hrubým urovnáním po suchu, na vzdálenost Příplatek k cenám za každý další započatý 1 km přes 1 km</t>
  </si>
  <si>
    <t>169848052</t>
  </si>
  <si>
    <t>https://podminky.urs.cz/item/CS_URS_2025_02/997321519</t>
  </si>
  <si>
    <t>87,602*14</t>
  </si>
  <si>
    <t>998</t>
  </si>
  <si>
    <t>Přesun hmot</t>
  </si>
  <si>
    <t>56</t>
  </si>
  <si>
    <t>998323011</t>
  </si>
  <si>
    <t>Přesun hmot pro jezy a stupně dopravní vzdálenost do 500 m</t>
  </si>
  <si>
    <t>-2001264292</t>
  </si>
  <si>
    <t>https://podminky.urs.cz/item/CS_URS_2025_02/998323011</t>
  </si>
  <si>
    <t>SO-02 - Jímkování stavby</t>
  </si>
  <si>
    <t>124253100</t>
  </si>
  <si>
    <t>Vykopávky pro koryta vodotečí strojně v hornině třídy těžitelnosti I skupiny 3 do 100 m3</t>
  </si>
  <si>
    <t>1511664047</t>
  </si>
  <si>
    <t>https://podminky.urs.cz/item/CS_URS_2025_02/124253100</t>
  </si>
  <si>
    <t>Poznámka k položce:_x000d_
Odtěžení štěrkového nánosu ze dna pod jezem(58m3)._x000d_
Odstranění zemní hrázky nad jezem (58 m3).</t>
  </si>
  <si>
    <t>58*2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</si>
  <si>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</si>
  <si>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</si>
  <si>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-1205153074</t>
  </si>
  <si>
    <t>https://podminky.urs.cz/item/CS_URS_2025_02/162251102</t>
  </si>
  <si>
    <t>Poznámka k položce:_x000d_
Přemístění odtěženého štěrkového nánosu nad jez (58 m3).</t>
  </si>
  <si>
    <t>58</t>
  </si>
  <si>
    <t>171151103</t>
  </si>
  <si>
    <t>Uložení sypanin do násypů strojně s rozprostřením sypaniny ve vrstvách a s hrubým urovnáním zhutněných z hornin soudržných jakékoliv třídy těžitelnosti</t>
  </si>
  <si>
    <t>281709959</t>
  </si>
  <si>
    <t>https://podminky.urs.cz/item/CS_URS_2025_02/171151103</t>
  </si>
  <si>
    <t>Poznámka k položce:_x000d_
Uložení do zemní hrázky nad jezem se zhutněním (58 m3).</t>
  </si>
  <si>
    <t>171251101</t>
  </si>
  <si>
    <t>Uložení sypanin do násypů strojně s rozprostřením sypaniny ve vrstvách a s hrubým urovnáním nezhutněných jakékoliv třídy těžitelnosti</t>
  </si>
  <si>
    <t>1523382061</t>
  </si>
  <si>
    <t>https://podminky.urs.cz/item/CS_URS_2025_02/171251101</t>
  </si>
  <si>
    <t>Poznámka k položce:_x000d_
Uložení štěrkového materiálu po odstranění dočasné hrázky jímky nad jezem do dna koryta (58 m3).</t>
  </si>
  <si>
    <t>155135111</t>
  </si>
  <si>
    <t>Dočasné hrazení z pytlů plněných pískem zřízení</t>
  </si>
  <si>
    <t>-2008330713</t>
  </si>
  <si>
    <t>https://podminky.urs.cz/item/CS_URS_2025_02/155135111</t>
  </si>
  <si>
    <t>0,2*0,6*0,8*50</t>
  </si>
  <si>
    <t>155135112</t>
  </si>
  <si>
    <t>Dočasné hrazení z pytlů plněných pískem odstranění</t>
  </si>
  <si>
    <t>-309495762</t>
  </si>
  <si>
    <t>https://podminky.urs.cz/item/CS_URS_2025_02/155135112</t>
  </si>
  <si>
    <t>4,8</t>
  </si>
  <si>
    <t>115001104</t>
  </si>
  <si>
    <t>Převedení vody potrubím průměru DN přes 250 do 300</t>
  </si>
  <si>
    <t>-1059184304</t>
  </si>
  <si>
    <t>https://podminky.urs.cz/item/CS_URS_2025_02/115001104</t>
  </si>
  <si>
    <t>115101201</t>
  </si>
  <si>
    <t>Čerpání vody na dopravní výšku do 10 m s uvažovaným průměrným přítokem do 500 l/min</t>
  </si>
  <si>
    <t>hod</t>
  </si>
  <si>
    <t>1305764</t>
  </si>
  <si>
    <t>https://podminky.urs.cz/item/CS_URS_2025_02/115101201</t>
  </si>
  <si>
    <t>Poznámka k položce:_x000d_
Předpoklad čerpání 30 dní, 10 hod/den.</t>
  </si>
  <si>
    <t>30*10</t>
  </si>
  <si>
    <t>115101301</t>
  </si>
  <si>
    <t>Pohotovost záložní čerpací soupravy pro dopravní výšku do 10 m s uvažovaným průměrným přítokem do 500 l/min</t>
  </si>
  <si>
    <t>den</t>
  </si>
  <si>
    <t>-1983684023</t>
  </si>
  <si>
    <t>https://podminky.urs.cz/item/CS_URS_2025_02/115101301</t>
  </si>
  <si>
    <t>Poznámka k položce:_x000d_
Předpoklad čerpání 30 dní.</t>
  </si>
  <si>
    <t>457971121</t>
  </si>
  <si>
    <t>Zřízení vrstvy z geotextilie s přesahem bez připevnění k podkladu, s potřebným dočasným zatěžováním včetně zakotvení okraje o sklonu přes 10° do 35°, šířky geotextilie do 3 m</t>
  </si>
  <si>
    <t>27520563</t>
  </si>
  <si>
    <t>https://podminky.urs.cz/item/CS_URS_2025_02/457971121</t>
  </si>
  <si>
    <t>Poznámka k položce:_x000d_
Zřízení a odstranění ochranné vrstvy z geotextilie na dočasné hrázce jímky nad stupněm.</t>
  </si>
  <si>
    <t>21*2,2*2</t>
  </si>
  <si>
    <t>69311081</t>
  </si>
  <si>
    <t>geotextilie netkaná separační, ochranná, filtrační, drenážní PES 300g/m2</t>
  </si>
  <si>
    <t>-2078000863</t>
  </si>
  <si>
    <t>Poznámka k položce:_x000d_
Ztratné 20 %.</t>
  </si>
  <si>
    <t>46,2*1,2</t>
  </si>
  <si>
    <t>55,44*1,2 'Přepočtené koeficientem množství</t>
  </si>
  <si>
    <t>461991111</t>
  </si>
  <si>
    <t>Zřízení ochranného opevnění dna a svahů melioračních kanálů z geotextilií, fólie nebo síťoviny</t>
  </si>
  <si>
    <t>-1528019507</t>
  </si>
  <si>
    <t>https://podminky.urs.cz/item/CS_URS_2025_02/461991111</t>
  </si>
  <si>
    <t>Poznámka k položce:_x000d_
Zřízení a odstranění ochranné vrstvy z hydroizolační fólie na dočasné hrázce jímky nad stupněm.</t>
  </si>
  <si>
    <t>28323112</t>
  </si>
  <si>
    <t>fólie HDPE (940-950kg/m3) na skládky a proti zemní vlhkosti nad úrovní terénu tl 1,5mm</t>
  </si>
  <si>
    <t>642414331</t>
  </si>
  <si>
    <t>1662947511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</si>
  <si>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</si>
  <si>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</si>
  <si>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</si>
  <si>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</si>
  <si>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</si>
  <si>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</si>
  <si>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</si>
  <si>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</si>
  <si>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</si>
  <si>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</si>
  <si>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</si>
  <si>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</si>
  <si>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</si>
  <si>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kpl.</t>
  </si>
  <si>
    <t>1024</t>
  </si>
  <si>
    <t>-79947415</t>
  </si>
  <si>
    <t>https://podminky.urs.cz/item/CS_URS_2025_02/012103000</t>
  </si>
  <si>
    <t xml:space="preserve">Poznámka k položce:_x000d_
Geodetické vytyčení obvodu staveniště a geodetické vytyčení stavby._x000d_
_x000d_
</t>
  </si>
  <si>
    <t>012203000</t>
  </si>
  <si>
    <t>Geodetické práce při provádění stavby</t>
  </si>
  <si>
    <t>843858163</t>
  </si>
  <si>
    <t>https://podminky.urs.cz/item/CS_URS_2025_02/012203000</t>
  </si>
  <si>
    <t xml:space="preserve">Poznámka k položce:_x000d_
Geodetické práce v průběhu provádění stavby, průběžná kontrolní měření během provádění stavby._x000d_
_x000d_
_x000d_
</t>
  </si>
  <si>
    <t>012303000</t>
  </si>
  <si>
    <t>Geodetické práce po výstavbě</t>
  </si>
  <si>
    <t>1478817910</t>
  </si>
  <si>
    <t>https://podminky.urs.cz/item/CS_URS_2025_02/012303000</t>
  </si>
  <si>
    <t xml:space="preserve">Poznámka k položce:_x000d_
Geodetické zaměření skutečného provedení stavby zpracované v tištěné a elektronické podobě odpovědným geodetem zhotovitele ve 3 vyhotoveních včetně ověření dle zákona č. 200/1994 Sb., o zeměměřictví (zaměření skutečného provedení díla bude provedeno zejména v příčných profilech dle PD)._x000d_
_x000d_
</t>
  </si>
  <si>
    <t>013254000</t>
  </si>
  <si>
    <t>Dokumentace skutečného provedení stavby</t>
  </si>
  <si>
    <t>-50301671</t>
  </si>
  <si>
    <t>https://podminky.urs.cz/item/CS_URS_2025_02/013254000</t>
  </si>
  <si>
    <t xml:space="preserve">Poznámka k položce:_x000d_
Zpracování dokumentace skutečného provedení stavby v rozsahu dokumentace pro provádění stavby vtištěné a elektronické podobě vypracované v souladu s přílohou č. 8 vyhlášky č. 131/2024 Sb., o dokumentaci staveb. _x000d_
Tištěná podoba ve 3 vyhotoveních._x000d_
Digitálně ve formátu DWG, PDF._x000d_
_x000d_
</t>
  </si>
  <si>
    <t>013274000</t>
  </si>
  <si>
    <t>Pasportizace objektu před započetím prací</t>
  </si>
  <si>
    <t>-841817119</t>
  </si>
  <si>
    <t>https://podminky.urs.cz/item/CS_URS_2025_02/013274000</t>
  </si>
  <si>
    <t xml:space="preserve">Poznámka k položce:_x000d_
Provedení podrobné pasportizace (včetně fotodokumentace) okolních nemovitostí, komunikací a objektů, které mohou být ovlivněny stavební činností zhotovitele a zajištění takových opatření, které zamezí poškození těchto objektů během provádění stavebních prací._x000d_
</t>
  </si>
  <si>
    <t>013284000</t>
  </si>
  <si>
    <t>Pasportizace objektu po provedení prací</t>
  </si>
  <si>
    <t>-949947843</t>
  </si>
  <si>
    <t>https://podminky.urs.cz/item/CS_URS_2025_02/013284000</t>
  </si>
  <si>
    <t xml:space="preserve">Poznámka k položce:_x000d_
Provedení podrobné pasportizace (včetně fotodokumentace) okolních nemovitostí, komunikací a objektů, které mohou být ovlivněny stavební činností zhotovitele._x000d_
</t>
  </si>
  <si>
    <t>VRN2</t>
  </si>
  <si>
    <t>Příprava staveniště</t>
  </si>
  <si>
    <t>021203000</t>
  </si>
  <si>
    <t>Stěhování přírodních hodnot</t>
  </si>
  <si>
    <t>-891947923</t>
  </si>
  <si>
    <t>https://podminky.urs.cz/item/CS_URS_2025_02/021203000</t>
  </si>
  <si>
    <t>Poznámka k položce:_x000d_
Slovení rybí obsádky.</t>
  </si>
  <si>
    <t>VRN3</t>
  </si>
  <si>
    <t>Zařízení staveniště</t>
  </si>
  <si>
    <t>030001000</t>
  </si>
  <si>
    <t>834322589</t>
  </si>
  <si>
    <t>https://podminky.urs.cz/item/CS_URS_2025_02/030001000</t>
  </si>
  <si>
    <t xml:space="preserve">Poznámka k položce:_x000d_
Zařízení staveniště včetně všech nákladů spojených s jeho provozem a odstraněním._x000d_
_x000d_
</t>
  </si>
  <si>
    <t>035103001</t>
  </si>
  <si>
    <t>Pronájem ploch</t>
  </si>
  <si>
    <t>-1676080797</t>
  </si>
  <si>
    <t>https://podminky.urs.cz/item/CS_URS_2025_02/035103001</t>
  </si>
  <si>
    <t xml:space="preserve">Poznámka k položce:_x000d_
Projednání a pronájem všech ploch pro přístup na staveniště, pro staveniště, pro případně mezideponie, skládky materiálu apod._x000d_
</t>
  </si>
  <si>
    <t>VRN4</t>
  </si>
  <si>
    <t>Inženýrská činnost</t>
  </si>
  <si>
    <t>041903000</t>
  </si>
  <si>
    <t>Dozor jiné osoby</t>
  </si>
  <si>
    <t>-745684778</t>
  </si>
  <si>
    <t>https://podminky.urs.cz/item/CS_URS_2025_02/041903000</t>
  </si>
  <si>
    <t xml:space="preserve">Poznámka k položce:_x000d_
Odborný biologický dozor._x000d_
</t>
  </si>
  <si>
    <t>042903000</t>
  </si>
  <si>
    <t>Ostatní posudky</t>
  </si>
  <si>
    <t>563941211</t>
  </si>
  <si>
    <t>https://podminky.urs.cz/item/CS_URS_2025_02/042903000</t>
  </si>
  <si>
    <t xml:space="preserve">Poznámka k položce:_x000d_
Schválený havarijní plán stavby podle § 39 odst. 2, písm. a) zákona č. 254/2001 Sb., o vodách a o změně některých zákonů (vodní zákon), ve znění pozdějších předpisů, po dobu výstavby s potvrzením příslušného úřadu, je - li příslušným úřadem vyžadován._x000d_
Schválený povodňový plán stavby podle § 71 zákona č. 254/2001 Sb., o vodách a o změně některých zákonů (vodní zákon), ve znění pozdějších předpisů._x000d_
</t>
  </si>
  <si>
    <t>VRN9</t>
  </si>
  <si>
    <t>Ostatní náklady</t>
  </si>
  <si>
    <t>091704000</t>
  </si>
  <si>
    <t>Náklady na údržbu</t>
  </si>
  <si>
    <t>183030081</t>
  </si>
  <si>
    <t>https://podminky.urs.cz/item/CS_URS_2025_02/091704000</t>
  </si>
  <si>
    <t>Poznámka k položce:_x000d_
Náklady na případné obnovení poškozené jímky z důvodu vnějších vlivů.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</si>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</sst>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4203103" TargetMode="External" /><Relationship Id="rId2" Type="http://schemas.openxmlformats.org/officeDocument/2006/relationships/hyperlink" Target="https://podminky.urs.cz/item/CS_URS_2025_02/114203202" TargetMode="External" /><Relationship Id="rId3" Type="http://schemas.openxmlformats.org/officeDocument/2006/relationships/hyperlink" Target="https://podminky.urs.cz/item/CS_URS_2025_02/114253301" TargetMode="External" /><Relationship Id="rId4" Type="http://schemas.openxmlformats.org/officeDocument/2006/relationships/hyperlink" Target="https://podminky.urs.cz/item/CS_URS_2025_02/113107331" TargetMode="External" /><Relationship Id="rId5" Type="http://schemas.openxmlformats.org/officeDocument/2006/relationships/hyperlink" Target="https://podminky.urs.cz/item/CS_URS_2025_02/132251252" TargetMode="External" /><Relationship Id="rId6" Type="http://schemas.openxmlformats.org/officeDocument/2006/relationships/hyperlink" Target="https://podminky.urs.cz/item/CS_URS_2025_02/162751117" TargetMode="External" /><Relationship Id="rId7" Type="http://schemas.openxmlformats.org/officeDocument/2006/relationships/hyperlink" Target="https://podminky.urs.cz/item/CS_URS_2025_02/162751119" TargetMode="External" /><Relationship Id="rId8" Type="http://schemas.openxmlformats.org/officeDocument/2006/relationships/hyperlink" Target="https://podminky.urs.cz/item/CS_URS_2025_02/171251201" TargetMode="External" /><Relationship Id="rId9" Type="http://schemas.openxmlformats.org/officeDocument/2006/relationships/hyperlink" Target="https://podminky.urs.cz/item/CS_URS_2025_02/171201231" TargetMode="External" /><Relationship Id="rId10" Type="http://schemas.openxmlformats.org/officeDocument/2006/relationships/hyperlink" Target="https://podminky.urs.cz/item/CS_URS_2025_02/122151402" TargetMode="External" /><Relationship Id="rId11" Type="http://schemas.openxmlformats.org/officeDocument/2006/relationships/hyperlink" Target="https://podminky.urs.cz/item/CS_URS_2025_02/174151101" TargetMode="External" /><Relationship Id="rId12" Type="http://schemas.openxmlformats.org/officeDocument/2006/relationships/hyperlink" Target="https://podminky.urs.cz/item/CS_URS_2025_02/321213345" TargetMode="External" /><Relationship Id="rId13" Type="http://schemas.openxmlformats.org/officeDocument/2006/relationships/hyperlink" Target="https://podminky.urs.cz/item/CS_URS_2025_02/321222111" TargetMode="External" /><Relationship Id="rId14" Type="http://schemas.openxmlformats.org/officeDocument/2006/relationships/hyperlink" Target="https://podminky.urs.cz/item/CS_URS_2025_02/321311115" TargetMode="External" /><Relationship Id="rId15" Type="http://schemas.openxmlformats.org/officeDocument/2006/relationships/hyperlink" Target="https://podminky.urs.cz/item/CS_URS_2025_02/321321115" TargetMode="External" /><Relationship Id="rId16" Type="http://schemas.openxmlformats.org/officeDocument/2006/relationships/hyperlink" Target="https://podminky.urs.cz/item/CS_URS_2025_02/321351010" TargetMode="External" /><Relationship Id="rId17" Type="http://schemas.openxmlformats.org/officeDocument/2006/relationships/hyperlink" Target="https://podminky.urs.cz/item/CS_URS_2025_02/321351020" TargetMode="External" /><Relationship Id="rId18" Type="http://schemas.openxmlformats.org/officeDocument/2006/relationships/hyperlink" Target="https://podminky.urs.cz/item/CS_URS_2025_02/321352010" TargetMode="External" /><Relationship Id="rId19" Type="http://schemas.openxmlformats.org/officeDocument/2006/relationships/hyperlink" Target="https://podminky.urs.cz/item/CS_URS_2025_02/321352020" TargetMode="External" /><Relationship Id="rId20" Type="http://schemas.openxmlformats.org/officeDocument/2006/relationships/hyperlink" Target="https://podminky.urs.cz/item/CS_URS_2025_02/451571111" TargetMode="External" /><Relationship Id="rId21" Type="http://schemas.openxmlformats.org/officeDocument/2006/relationships/hyperlink" Target="https://podminky.urs.cz/item/CS_URS_2025_02/451313521" TargetMode="External" /><Relationship Id="rId22" Type="http://schemas.openxmlformats.org/officeDocument/2006/relationships/hyperlink" Target="https://podminky.urs.cz/item/CS_URS_2025_02/457532111" TargetMode="External" /><Relationship Id="rId23" Type="http://schemas.openxmlformats.org/officeDocument/2006/relationships/hyperlink" Target="https://podminky.urs.cz/item/CS_URS_2025_02/462512370" TargetMode="External" /><Relationship Id="rId24" Type="http://schemas.openxmlformats.org/officeDocument/2006/relationships/hyperlink" Target="https://podminky.urs.cz/item/CS_URS_2025_02/462519003" TargetMode="External" /><Relationship Id="rId25" Type="http://schemas.openxmlformats.org/officeDocument/2006/relationships/hyperlink" Target="https://podminky.urs.cz/item/CS_URS_2025_02/462451114" TargetMode="External" /><Relationship Id="rId26" Type="http://schemas.openxmlformats.org/officeDocument/2006/relationships/hyperlink" Target="https://podminky.urs.cz/item/CS_URS_2025_02/465513227" TargetMode="External" /><Relationship Id="rId27" Type="http://schemas.openxmlformats.org/officeDocument/2006/relationships/hyperlink" Target="https://podminky.urs.cz/item/CS_URS_2025_02/465513327" TargetMode="External" /><Relationship Id="rId28" Type="http://schemas.openxmlformats.org/officeDocument/2006/relationships/hyperlink" Target="https://podminky.urs.cz/item/CS_URS_2025_02/636195212" TargetMode="External" /><Relationship Id="rId29" Type="http://schemas.openxmlformats.org/officeDocument/2006/relationships/hyperlink" Target="https://podminky.urs.cz/item/CS_URS_2025_02/871218111" TargetMode="External" /><Relationship Id="rId30" Type="http://schemas.openxmlformats.org/officeDocument/2006/relationships/hyperlink" Target="https://podminky.urs.cz/item/CS_URS_2025_02/871228111" TargetMode="External" /><Relationship Id="rId31" Type="http://schemas.openxmlformats.org/officeDocument/2006/relationships/hyperlink" Target="https://podminky.urs.cz/item/CS_URS_2025_02/938901101" TargetMode="External" /><Relationship Id="rId32" Type="http://schemas.openxmlformats.org/officeDocument/2006/relationships/hyperlink" Target="https://podminky.urs.cz/item/CS_URS_2025_02/985131111" TargetMode="External" /><Relationship Id="rId33" Type="http://schemas.openxmlformats.org/officeDocument/2006/relationships/hyperlink" Target="https://podminky.urs.cz/item/CS_URS_2025_02/949101111" TargetMode="External" /><Relationship Id="rId34" Type="http://schemas.openxmlformats.org/officeDocument/2006/relationships/hyperlink" Target="https://podminky.urs.cz/item/CS_URS_2025_02/953334312" TargetMode="External" /><Relationship Id="rId35" Type="http://schemas.openxmlformats.org/officeDocument/2006/relationships/hyperlink" Target="https://podminky.urs.cz/item/CS_URS_2025_02/960321271" TargetMode="External" /><Relationship Id="rId36" Type="http://schemas.openxmlformats.org/officeDocument/2006/relationships/hyperlink" Target="https://podminky.urs.cz/item/CS_URS_2025_02/977131110" TargetMode="External" /><Relationship Id="rId37" Type="http://schemas.openxmlformats.org/officeDocument/2006/relationships/hyperlink" Target="https://podminky.urs.cz/item/CS_URS_2025_02/977131117" TargetMode="External" /><Relationship Id="rId38" Type="http://schemas.openxmlformats.org/officeDocument/2006/relationships/hyperlink" Target="https://podminky.urs.cz/item/CS_URS_2025_02/997013861" TargetMode="External" /><Relationship Id="rId39" Type="http://schemas.openxmlformats.org/officeDocument/2006/relationships/hyperlink" Target="https://podminky.urs.cz/item/CS_URS_2025_02/997321511" TargetMode="External" /><Relationship Id="rId40" Type="http://schemas.openxmlformats.org/officeDocument/2006/relationships/hyperlink" Target="https://podminky.urs.cz/item/CS_URS_2025_02/997321519" TargetMode="External" /><Relationship Id="rId41" Type="http://schemas.openxmlformats.org/officeDocument/2006/relationships/hyperlink" Target="https://podminky.urs.cz/item/CS_URS_2025_02/998323011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24253100" TargetMode="External" /><Relationship Id="rId2" Type="http://schemas.openxmlformats.org/officeDocument/2006/relationships/hyperlink" Target="https://podminky.urs.cz/item/CS_URS_2025_02/162251102" TargetMode="External" /><Relationship Id="rId3" Type="http://schemas.openxmlformats.org/officeDocument/2006/relationships/hyperlink" Target="https://podminky.urs.cz/item/CS_URS_2025_02/171151103" TargetMode="External" /><Relationship Id="rId4" Type="http://schemas.openxmlformats.org/officeDocument/2006/relationships/hyperlink" Target="https://podminky.urs.cz/item/CS_URS_2025_02/171251101" TargetMode="External" /><Relationship Id="rId5" Type="http://schemas.openxmlformats.org/officeDocument/2006/relationships/hyperlink" Target="https://podminky.urs.cz/item/CS_URS_2025_02/155135111" TargetMode="External" /><Relationship Id="rId6" Type="http://schemas.openxmlformats.org/officeDocument/2006/relationships/hyperlink" Target="https://podminky.urs.cz/item/CS_URS_2025_02/155135112" TargetMode="External" /><Relationship Id="rId7" Type="http://schemas.openxmlformats.org/officeDocument/2006/relationships/hyperlink" Target="https://podminky.urs.cz/item/CS_URS_2025_02/115001104" TargetMode="External" /><Relationship Id="rId8" Type="http://schemas.openxmlformats.org/officeDocument/2006/relationships/hyperlink" Target="https://podminky.urs.cz/item/CS_URS_2025_02/115101201" TargetMode="External" /><Relationship Id="rId9" Type="http://schemas.openxmlformats.org/officeDocument/2006/relationships/hyperlink" Target="https://podminky.urs.cz/item/CS_URS_2025_02/115101301" TargetMode="External" /><Relationship Id="rId10" Type="http://schemas.openxmlformats.org/officeDocument/2006/relationships/hyperlink" Target="https://podminky.urs.cz/item/CS_URS_2025_02/457971121" TargetMode="External" /><Relationship Id="rId11" Type="http://schemas.openxmlformats.org/officeDocument/2006/relationships/hyperlink" Target="https://podminky.urs.cz/item/CS_URS_2025_02/461991111" TargetMode="External" /><Relationship Id="rId12" Type="http://schemas.openxmlformats.org/officeDocument/2006/relationships/hyperlink" Target="https://podminky.urs.cz/item/CS_URS_2025_02/998323011" TargetMode="External" /><Relationship Id="rId1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2103000" TargetMode="External" /><Relationship Id="rId2" Type="http://schemas.openxmlformats.org/officeDocument/2006/relationships/hyperlink" Target="https://podminky.urs.cz/item/CS_URS_2025_02/012203000" TargetMode="External" /><Relationship Id="rId3" Type="http://schemas.openxmlformats.org/officeDocument/2006/relationships/hyperlink" Target="https://podminky.urs.cz/item/CS_URS_2025_02/012303000" TargetMode="External" /><Relationship Id="rId4" Type="http://schemas.openxmlformats.org/officeDocument/2006/relationships/hyperlink" Target="https://podminky.urs.cz/item/CS_URS_2025_02/013254000" TargetMode="External" /><Relationship Id="rId5" Type="http://schemas.openxmlformats.org/officeDocument/2006/relationships/hyperlink" Target="https://podminky.urs.cz/item/CS_URS_2025_02/013274000" TargetMode="External" /><Relationship Id="rId6" Type="http://schemas.openxmlformats.org/officeDocument/2006/relationships/hyperlink" Target="https://podminky.urs.cz/item/CS_URS_2025_02/013284000" TargetMode="External" /><Relationship Id="rId7" Type="http://schemas.openxmlformats.org/officeDocument/2006/relationships/hyperlink" Target="https://podminky.urs.cz/item/CS_URS_2025_02/021203000" TargetMode="External" /><Relationship Id="rId8" Type="http://schemas.openxmlformats.org/officeDocument/2006/relationships/hyperlink" Target="https://podminky.urs.cz/item/CS_URS_2025_02/030001000" TargetMode="External" /><Relationship Id="rId9" Type="http://schemas.openxmlformats.org/officeDocument/2006/relationships/hyperlink" Target="https://podminky.urs.cz/item/CS_URS_2025_02/035103001" TargetMode="External" /><Relationship Id="rId10" Type="http://schemas.openxmlformats.org/officeDocument/2006/relationships/hyperlink" Target="https://podminky.urs.cz/item/CS_URS_2025_02/041903000" TargetMode="External" /><Relationship Id="rId11" Type="http://schemas.openxmlformats.org/officeDocument/2006/relationships/hyperlink" Target="https://podminky.urs.cz/item/CS_URS_2025_02/042903000" TargetMode="External" /><Relationship Id="rId12" Type="http://schemas.openxmlformats.org/officeDocument/2006/relationships/hyperlink" Target="https://podminky.urs.cz/item/CS_URS_2025_02/091704000" TargetMode="External" /><Relationship Id="rId1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11/24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VT Odra - jez Jakubčovice, km 88,180 - odstranění PŠ 09/2024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Jakubčovice nad Odrou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3. 4. 2025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Povodí Odry, státní podnik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Ing. Dalibor Rajnoch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Ing. Dalibor Rajnoch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'SO-01 - Obnova jezu'!J30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'SO-01 - Obnova jezu'!P88</f>
        <v>0</v>
      </c>
      <c r="AV55" s="121">
        <f>'SO-01 - Obnova jezu'!J33</f>
        <v>0</v>
      </c>
      <c r="AW55" s="121">
        <f>'SO-01 - Obnova jezu'!J34</f>
        <v>0</v>
      </c>
      <c r="AX55" s="121">
        <f>'SO-01 - Obnova jezu'!J35</f>
        <v>0</v>
      </c>
      <c r="AY55" s="121">
        <f>'SO-01 - Obnova jezu'!J36</f>
        <v>0</v>
      </c>
      <c r="AZ55" s="121">
        <f>'SO-01 - Obnova jezu'!F33</f>
        <v>0</v>
      </c>
      <c r="BA55" s="121">
        <f>'SO-01 - Obnova jezu'!F34</f>
        <v>0</v>
      </c>
      <c r="BB55" s="121">
        <f>'SO-01 - Obnova jezu'!F35</f>
        <v>0</v>
      </c>
      <c r="BC55" s="121">
        <f>'SO-01 - Obnova jezu'!F36</f>
        <v>0</v>
      </c>
      <c r="BD55" s="123">
        <f>'SO-01 - Obnova jezu'!F37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'SO-02 - Jímkování stavby'!J30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'SO-02 - Jímkování stavby'!P83</f>
        <v>0</v>
      </c>
      <c r="AV56" s="121">
        <f>'SO-02 - Jímkování stavby'!J33</f>
        <v>0</v>
      </c>
      <c r="AW56" s="121">
        <f>'SO-02 - Jímkování stavby'!J34</f>
        <v>0</v>
      </c>
      <c r="AX56" s="121">
        <f>'SO-02 - Jímkování stavby'!J35</f>
        <v>0</v>
      </c>
      <c r="AY56" s="121">
        <f>'SO-02 - Jímkování stavby'!J36</f>
        <v>0</v>
      </c>
      <c r="AZ56" s="121">
        <f>'SO-02 - Jímkování stavby'!F33</f>
        <v>0</v>
      </c>
      <c r="BA56" s="121">
        <f>'SO-02 - Jímkování stavby'!F34</f>
        <v>0</v>
      </c>
      <c r="BB56" s="121">
        <f>'SO-02 - Jímkování stavby'!F35</f>
        <v>0</v>
      </c>
      <c r="BC56" s="121">
        <f>'SO-02 - Jímkování stavby'!F36</f>
        <v>0</v>
      </c>
      <c r="BD56" s="123">
        <f>'SO-02 - Jímkování stavby'!F37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'VON - Vedlejší a ostatní 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5">
        <v>0</v>
      </c>
      <c r="AT57" s="126">
        <f>ROUND(SUM(AV57:AW57),2)</f>
        <v>0</v>
      </c>
      <c r="AU57" s="127">
        <f>'VON - Vedlejší a ostatní ...'!P85</f>
        <v>0</v>
      </c>
      <c r="AV57" s="126">
        <f>'VON - Vedlejší a ostatní ...'!J33</f>
        <v>0</v>
      </c>
      <c r="AW57" s="126">
        <f>'VON - Vedlejší a ostatní ...'!J34</f>
        <v>0</v>
      </c>
      <c r="AX57" s="126">
        <f>'VON - Vedlejší a ostatní ...'!J35</f>
        <v>0</v>
      </c>
      <c r="AY57" s="126">
        <f>'VON - Vedlejší a ostatní ...'!J36</f>
        <v>0</v>
      </c>
      <c r="AZ57" s="126">
        <f>'VON - Vedlejší a ostatní ...'!F33</f>
        <v>0</v>
      </c>
      <c r="BA57" s="126">
        <f>'VON - Vedlejší a ostatní ...'!F34</f>
        <v>0</v>
      </c>
      <c r="BB57" s="126">
        <f>'VON - Vedlejší a ostatní ...'!F35</f>
        <v>0</v>
      </c>
      <c r="BC57" s="126">
        <f>'VON - Vedlejší a ostatní ...'!F36</f>
        <v>0</v>
      </c>
      <c r="BD57" s="128">
        <f>'VON - Vedlejší a ostatní ...'!F37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mxDIlwue5d8vYGKzeTQtejXwL49iI4uSH67t0sJ3X9f0VbilR0kCaG5FUE6Sgfbf6bGw72GJHif1DFeXvARQOQ==" hashValue="DkWACU3Yym5XgIIxYvKu/JLtFjtzMZfkmV/DWyEVtVRXUTJ0RqhwoBmrDrufeK5VFq4VgSzLuMuVfVjSNqCsq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-01 - Obnova jezu'!C2" display="/"/>
    <hyperlink ref="A56" location="'SO-02 - Jímkování stavby'!C2" display="/"/>
    <hyperlink ref="A5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VT Odra - jez Jakubčovice, km 88,180 - odstranění PŠ 09/2024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3. 4. 2025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33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ROUND((SUM(BE88:BE301)),  2)</f>
        <v>0</v>
      </c>
      <c r="G33" s="39"/>
      <c r="H33" s="39"/>
      <c r="I33" s="149">
        <v>0.20999999999999999</v>
      </c>
      <c r="J33" s="148">
        <f>ROUND(((SUM(BE88:BE301))*I33),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ROUND((SUM(BF88:BF301)),  2)</f>
        <v>0</v>
      </c>
      <c r="G34" s="39"/>
      <c r="H34" s="39"/>
      <c r="I34" s="149">
        <v>0.12</v>
      </c>
      <c r="J34" s="148">
        <f>ROUND(((SUM(BF88:BF301))*I34),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ROUND((SUM(BG88:BG301)),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ROUND((SUM(BH88:BH301)),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ROUND((SUM(BI88:BI301)),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VT Odra - jez Jakubčovice, km 88,180 - odstranění PŠ 09/2024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SO-01 - Obnova jezu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Jakubčovice nad Odrou</v>
      </c>
      <c r="G52" s="41"/>
      <c r="H52" s="41"/>
      <c r="I52" s="33" t="s">
        <v>23</v>
      </c>
      <c r="J52" s="73" t="str">
        <f>IF(J12="","",J12)</f>
        <v>3. 4. 2025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Odry, státní podnik</v>
      </c>
      <c r="G54" s="41"/>
      <c r="H54" s="41"/>
      <c r="I54" s="33" t="s">
        <v>32</v>
      </c>
      <c r="J54" s="37" t="str">
        <f>E21</f>
        <v>Ing. Dalibor Rajnoch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 Dalibor Rajnoch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97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98</v>
      </c>
      <c r="E62" s="175"/>
      <c r="F62" s="175"/>
      <c r="G62" s="175"/>
      <c r="H62" s="175"/>
      <c r="I62" s="175"/>
      <c r="J62" s="176">
        <f>J134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99</v>
      </c>
      <c r="E63" s="175"/>
      <c r="F63" s="175"/>
      <c r="G63" s="175"/>
      <c r="H63" s="175"/>
      <c r="I63" s="175"/>
      <c r="J63" s="176">
        <f>J188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100</v>
      </c>
      <c r="E64" s="175"/>
      <c r="F64" s="175"/>
      <c r="G64" s="175"/>
      <c r="H64" s="175"/>
      <c r="I64" s="175"/>
      <c r="J64" s="176">
        <f>J225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101</v>
      </c>
      <c r="E65" s="175"/>
      <c r="F65" s="175"/>
      <c r="G65" s="175"/>
      <c r="H65" s="175"/>
      <c r="I65" s="175"/>
      <c r="J65" s="176">
        <f>J230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102</v>
      </c>
      <c r="E66" s="175"/>
      <c r="F66" s="175"/>
      <c r="G66" s="175"/>
      <c r="H66" s="175"/>
      <c r="I66" s="175"/>
      <c r="J66" s="176">
        <f>J243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103</v>
      </c>
      <c r="E67" s="175"/>
      <c r="F67" s="175"/>
      <c r="G67" s="175"/>
      <c r="H67" s="175"/>
      <c r="I67" s="175"/>
      <c r="J67" s="176">
        <f>J290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104</v>
      </c>
      <c r="E68" s="175"/>
      <c r="F68" s="175"/>
      <c r="G68" s="175"/>
      <c r="H68" s="175"/>
      <c r="I68" s="175"/>
      <c r="J68" s="176">
        <f>J299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105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VT Odra - jez Jakubčovice, km 88,180 - odstranění PŠ 09/2024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90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SO-01 - Obnova jezu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Jakubčovice nad Odrou</v>
      </c>
      <c r="G82" s="41"/>
      <c r="H82" s="41"/>
      <c r="I82" s="33" t="s">
        <v>23</v>
      </c>
      <c r="J82" s="73" t="str">
        <f>IF(J12="","",J12)</f>
        <v>3. 4. 2025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Povodí Odry, státní podnik</v>
      </c>
      <c r="G84" s="41"/>
      <c r="H84" s="41"/>
      <c r="I84" s="33" t="s">
        <v>32</v>
      </c>
      <c r="J84" s="37" t="str">
        <f>E21</f>
        <v>Ing. Dalibor Rajnoch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30</v>
      </c>
      <c r="D85" s="41"/>
      <c r="E85" s="41"/>
      <c r="F85" s="28" t="str">
        <f>IF(E18="","",E18)</f>
        <v>Vyplň údaj</v>
      </c>
      <c r="G85" s="41"/>
      <c r="H85" s="41"/>
      <c r="I85" s="33" t="s">
        <v>35</v>
      </c>
      <c r="J85" s="37" t="str">
        <f>E24</f>
        <v>Ing. Dalibor Rajnoch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106</v>
      </c>
      <c r="D87" s="181" t="s">
        <v>57</v>
      </c>
      <c r="E87" s="181" t="s">
        <v>53</v>
      </c>
      <c r="F87" s="181" t="s">
        <v>54</v>
      </c>
      <c r="G87" s="181" t="s">
        <v>107</v>
      </c>
      <c r="H87" s="181" t="s">
        <v>108</v>
      </c>
      <c r="I87" s="181" t="s">
        <v>109</v>
      </c>
      <c r="J87" s="181" t="s">
        <v>94</v>
      </c>
      <c r="K87" s="182" t="s">
        <v>110</v>
      </c>
      <c r="L87" s="183"/>
      <c r="M87" s="93" t="s">
        <v>19</v>
      </c>
      <c r="N87" s="94" t="s">
        <v>42</v>
      </c>
      <c r="O87" s="94" t="s">
        <v>111</v>
      </c>
      <c r="P87" s="94" t="s">
        <v>112</v>
      </c>
      <c r="Q87" s="94" t="s">
        <v>113</v>
      </c>
      <c r="R87" s="94" t="s">
        <v>114</v>
      </c>
      <c r="S87" s="94" t="s">
        <v>115</v>
      </c>
      <c r="T87" s="95" t="s">
        <v>116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117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</f>
        <v>0</v>
      </c>
      <c r="Q88" s="97"/>
      <c r="R88" s="186">
        <f>R89</f>
        <v>505.29491403000003</v>
      </c>
      <c r="S88" s="97"/>
      <c r="T88" s="187">
        <f>T89</f>
        <v>174.05205000000001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95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71</v>
      </c>
      <c r="E89" s="192" t="s">
        <v>118</v>
      </c>
      <c r="F89" s="192" t="s">
        <v>119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P90+P134+P188+P225+P230+P243+P290+P299</f>
        <v>0</v>
      </c>
      <c r="Q89" s="197"/>
      <c r="R89" s="198">
        <f>R90+R134+R188+R225+R230+R243+R290+R299</f>
        <v>505.29491403000003</v>
      </c>
      <c r="S89" s="197"/>
      <c r="T89" s="199">
        <f>T90+T134+T188+T225+T230+T243+T290+T299</f>
        <v>174.05205000000001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80</v>
      </c>
      <c r="AT89" s="201" t="s">
        <v>71</v>
      </c>
      <c r="AU89" s="201" t="s">
        <v>72</v>
      </c>
      <c r="AY89" s="200" t="s">
        <v>120</v>
      </c>
      <c r="BK89" s="202">
        <f>BK90+BK134+BK188+BK225+BK230+BK243+BK290+BK299</f>
        <v>0</v>
      </c>
    </row>
    <row r="90" s="12" customFormat="1" ht="22.8" customHeight="1">
      <c r="A90" s="12"/>
      <c r="B90" s="189"/>
      <c r="C90" s="190"/>
      <c r="D90" s="191" t="s">
        <v>71</v>
      </c>
      <c r="E90" s="203" t="s">
        <v>80</v>
      </c>
      <c r="F90" s="203" t="s">
        <v>121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SUM(P91:P133)</f>
        <v>0</v>
      </c>
      <c r="Q90" s="197"/>
      <c r="R90" s="198">
        <f>SUM(R91:R133)</f>
        <v>0</v>
      </c>
      <c r="S90" s="197"/>
      <c r="T90" s="199">
        <f>SUM(T91:T133)</f>
        <v>137.03625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80</v>
      </c>
      <c r="AT90" s="201" t="s">
        <v>71</v>
      </c>
      <c r="AU90" s="201" t="s">
        <v>80</v>
      </c>
      <c r="AY90" s="200" t="s">
        <v>120</v>
      </c>
      <c r="BK90" s="202">
        <f>SUM(BK91:BK133)</f>
        <v>0</v>
      </c>
    </row>
    <row r="91" s="2" customFormat="1" ht="49.05" customHeight="1">
      <c r="A91" s="39"/>
      <c r="B91" s="40"/>
      <c r="C91" s="205" t="s">
        <v>80</v>
      </c>
      <c r="D91" s="205" t="s">
        <v>122</v>
      </c>
      <c r="E91" s="206" t="s">
        <v>123</v>
      </c>
      <c r="F91" s="207" t="s">
        <v>124</v>
      </c>
      <c r="G91" s="208" t="s">
        <v>125</v>
      </c>
      <c r="H91" s="209">
        <v>45.5</v>
      </c>
      <c r="I91" s="210"/>
      <c r="J91" s="211">
        <f>ROUND(I91*H91,2)</f>
        <v>0</v>
      </c>
      <c r="K91" s="207" t="s">
        <v>126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1.8999999999999999</v>
      </c>
      <c r="T91" s="215">
        <f>S91*H91</f>
        <v>86.450000000000003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127</v>
      </c>
      <c r="AT91" s="216" t="s">
        <v>122</v>
      </c>
      <c r="AU91" s="216" t="s">
        <v>82</v>
      </c>
      <c r="AY91" s="18" t="s">
        <v>120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127</v>
      </c>
      <c r="BM91" s="216" t="s">
        <v>128</v>
      </c>
    </row>
    <row r="92" s="2" customFormat="1">
      <c r="A92" s="39"/>
      <c r="B92" s="40"/>
      <c r="C92" s="41"/>
      <c r="D92" s="218" t="s">
        <v>129</v>
      </c>
      <c r="E92" s="41"/>
      <c r="F92" s="219" t="s">
        <v>130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129</v>
      </c>
      <c r="AU92" s="18" t="s">
        <v>82</v>
      </c>
    </row>
    <row r="93" s="2" customFormat="1">
      <c r="A93" s="39"/>
      <c r="B93" s="40"/>
      <c r="C93" s="41"/>
      <c r="D93" s="223" t="s">
        <v>131</v>
      </c>
      <c r="E93" s="41"/>
      <c r="F93" s="224" t="s">
        <v>132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131</v>
      </c>
      <c r="AU93" s="18" t="s">
        <v>82</v>
      </c>
    </row>
    <row r="94" s="13" customFormat="1">
      <c r="A94" s="13"/>
      <c r="B94" s="225"/>
      <c r="C94" s="226"/>
      <c r="D94" s="223" t="s">
        <v>133</v>
      </c>
      <c r="E94" s="227" t="s">
        <v>19</v>
      </c>
      <c r="F94" s="228" t="s">
        <v>134</v>
      </c>
      <c r="G94" s="226"/>
      <c r="H94" s="229">
        <v>45.5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133</v>
      </c>
      <c r="AU94" s="235" t="s">
        <v>82</v>
      </c>
      <c r="AV94" s="13" t="s">
        <v>82</v>
      </c>
      <c r="AW94" s="13" t="s">
        <v>34</v>
      </c>
      <c r="AX94" s="13" t="s">
        <v>80</v>
      </c>
      <c r="AY94" s="235" t="s">
        <v>120</v>
      </c>
    </row>
    <row r="95" s="2" customFormat="1" ht="37.8" customHeight="1">
      <c r="A95" s="39"/>
      <c r="B95" s="40"/>
      <c r="C95" s="205" t="s">
        <v>82</v>
      </c>
      <c r="D95" s="205" t="s">
        <v>122</v>
      </c>
      <c r="E95" s="206" t="s">
        <v>135</v>
      </c>
      <c r="F95" s="207" t="s">
        <v>136</v>
      </c>
      <c r="G95" s="208" t="s">
        <v>125</v>
      </c>
      <c r="H95" s="209">
        <v>45.5</v>
      </c>
      <c r="I95" s="210"/>
      <c r="J95" s="211">
        <f>ROUND(I95*H95,2)</f>
        <v>0</v>
      </c>
      <c r="K95" s="207" t="s">
        <v>126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127</v>
      </c>
      <c r="AT95" s="216" t="s">
        <v>122</v>
      </c>
      <c r="AU95" s="216" t="s">
        <v>82</v>
      </c>
      <c r="AY95" s="18" t="s">
        <v>120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127</v>
      </c>
      <c r="BM95" s="216" t="s">
        <v>137</v>
      </c>
    </row>
    <row r="96" s="2" customFormat="1">
      <c r="A96" s="39"/>
      <c r="B96" s="40"/>
      <c r="C96" s="41"/>
      <c r="D96" s="218" t="s">
        <v>129</v>
      </c>
      <c r="E96" s="41"/>
      <c r="F96" s="219" t="s">
        <v>138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129</v>
      </c>
      <c r="AU96" s="18" t="s">
        <v>82</v>
      </c>
    </row>
    <row r="97" s="2" customFormat="1">
      <c r="A97" s="39"/>
      <c r="B97" s="40"/>
      <c r="C97" s="41"/>
      <c r="D97" s="223" t="s">
        <v>131</v>
      </c>
      <c r="E97" s="41"/>
      <c r="F97" s="224" t="s">
        <v>139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131</v>
      </c>
      <c r="AU97" s="18" t="s">
        <v>82</v>
      </c>
    </row>
    <row r="98" s="13" customFormat="1">
      <c r="A98" s="13"/>
      <c r="B98" s="225"/>
      <c r="C98" s="226"/>
      <c r="D98" s="223" t="s">
        <v>133</v>
      </c>
      <c r="E98" s="227" t="s">
        <v>19</v>
      </c>
      <c r="F98" s="228" t="s">
        <v>134</v>
      </c>
      <c r="G98" s="226"/>
      <c r="H98" s="229">
        <v>45.5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133</v>
      </c>
      <c r="AU98" s="235" t="s">
        <v>82</v>
      </c>
      <c r="AV98" s="13" t="s">
        <v>82</v>
      </c>
      <c r="AW98" s="13" t="s">
        <v>34</v>
      </c>
      <c r="AX98" s="13" t="s">
        <v>80</v>
      </c>
      <c r="AY98" s="235" t="s">
        <v>120</v>
      </c>
    </row>
    <row r="99" s="2" customFormat="1" ht="49.05" customHeight="1">
      <c r="A99" s="39"/>
      <c r="B99" s="40"/>
      <c r="C99" s="205" t="s">
        <v>140</v>
      </c>
      <c r="D99" s="205" t="s">
        <v>122</v>
      </c>
      <c r="E99" s="206" t="s">
        <v>141</v>
      </c>
      <c r="F99" s="207" t="s">
        <v>142</v>
      </c>
      <c r="G99" s="208" t="s">
        <v>125</v>
      </c>
      <c r="H99" s="209">
        <v>45.5</v>
      </c>
      <c r="I99" s="210"/>
      <c r="J99" s="211">
        <f>ROUND(I99*H99,2)</f>
        <v>0</v>
      </c>
      <c r="K99" s="207" t="s">
        <v>126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127</v>
      </c>
      <c r="AT99" s="216" t="s">
        <v>122</v>
      </c>
      <c r="AU99" s="216" t="s">
        <v>82</v>
      </c>
      <c r="AY99" s="18" t="s">
        <v>120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127</v>
      </c>
      <c r="BM99" s="216" t="s">
        <v>143</v>
      </c>
    </row>
    <row r="100" s="2" customFormat="1">
      <c r="A100" s="39"/>
      <c r="B100" s="40"/>
      <c r="C100" s="41"/>
      <c r="D100" s="218" t="s">
        <v>129</v>
      </c>
      <c r="E100" s="41"/>
      <c r="F100" s="219" t="s">
        <v>144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129</v>
      </c>
      <c r="AU100" s="18" t="s">
        <v>82</v>
      </c>
    </row>
    <row r="101" s="2" customFormat="1">
      <c r="A101" s="39"/>
      <c r="B101" s="40"/>
      <c r="C101" s="41"/>
      <c r="D101" s="223" t="s">
        <v>131</v>
      </c>
      <c r="E101" s="41"/>
      <c r="F101" s="224" t="s">
        <v>145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131</v>
      </c>
      <c r="AU101" s="18" t="s">
        <v>82</v>
      </c>
    </row>
    <row r="102" s="13" customFormat="1">
      <c r="A102" s="13"/>
      <c r="B102" s="225"/>
      <c r="C102" s="226"/>
      <c r="D102" s="223" t="s">
        <v>133</v>
      </c>
      <c r="E102" s="227" t="s">
        <v>19</v>
      </c>
      <c r="F102" s="228" t="s">
        <v>134</v>
      </c>
      <c r="G102" s="226"/>
      <c r="H102" s="229">
        <v>45.5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133</v>
      </c>
      <c r="AU102" s="235" t="s">
        <v>82</v>
      </c>
      <c r="AV102" s="13" t="s">
        <v>82</v>
      </c>
      <c r="AW102" s="13" t="s">
        <v>34</v>
      </c>
      <c r="AX102" s="13" t="s">
        <v>80</v>
      </c>
      <c r="AY102" s="235" t="s">
        <v>120</v>
      </c>
    </row>
    <row r="103" s="2" customFormat="1" ht="62.7" customHeight="1">
      <c r="A103" s="39"/>
      <c r="B103" s="40"/>
      <c r="C103" s="205" t="s">
        <v>127</v>
      </c>
      <c r="D103" s="205" t="s">
        <v>122</v>
      </c>
      <c r="E103" s="206" t="s">
        <v>146</v>
      </c>
      <c r="F103" s="207" t="s">
        <v>147</v>
      </c>
      <c r="G103" s="208" t="s">
        <v>148</v>
      </c>
      <c r="H103" s="209">
        <v>155.65000000000001</v>
      </c>
      <c r="I103" s="210"/>
      <c r="J103" s="211">
        <f>ROUND(I103*H103,2)</f>
        <v>0</v>
      </c>
      <c r="K103" s="207" t="s">
        <v>126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0.32500000000000001</v>
      </c>
      <c r="T103" s="215">
        <f>S103*H103</f>
        <v>50.586250000000007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127</v>
      </c>
      <c r="AT103" s="216" t="s">
        <v>122</v>
      </c>
      <c r="AU103" s="216" t="s">
        <v>82</v>
      </c>
      <c r="AY103" s="18" t="s">
        <v>120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127</v>
      </c>
      <c r="BM103" s="216" t="s">
        <v>149</v>
      </c>
    </row>
    <row r="104" s="2" customFormat="1">
      <c r="A104" s="39"/>
      <c r="B104" s="40"/>
      <c r="C104" s="41"/>
      <c r="D104" s="218" t="s">
        <v>129</v>
      </c>
      <c r="E104" s="41"/>
      <c r="F104" s="219" t="s">
        <v>150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129</v>
      </c>
      <c r="AU104" s="18" t="s">
        <v>82</v>
      </c>
    </row>
    <row r="105" s="2" customFormat="1">
      <c r="A105" s="39"/>
      <c r="B105" s="40"/>
      <c r="C105" s="41"/>
      <c r="D105" s="223" t="s">
        <v>131</v>
      </c>
      <c r="E105" s="41"/>
      <c r="F105" s="224" t="s">
        <v>151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131</v>
      </c>
      <c r="AU105" s="18" t="s">
        <v>82</v>
      </c>
    </row>
    <row r="106" s="13" customFormat="1">
      <c r="A106" s="13"/>
      <c r="B106" s="225"/>
      <c r="C106" s="226"/>
      <c r="D106" s="223" t="s">
        <v>133</v>
      </c>
      <c r="E106" s="227" t="s">
        <v>19</v>
      </c>
      <c r="F106" s="228" t="s">
        <v>152</v>
      </c>
      <c r="G106" s="226"/>
      <c r="H106" s="229">
        <v>155.65000000000001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133</v>
      </c>
      <c r="AU106" s="235" t="s">
        <v>82</v>
      </c>
      <c r="AV106" s="13" t="s">
        <v>82</v>
      </c>
      <c r="AW106" s="13" t="s">
        <v>34</v>
      </c>
      <c r="AX106" s="13" t="s">
        <v>80</v>
      </c>
      <c r="AY106" s="235" t="s">
        <v>120</v>
      </c>
    </row>
    <row r="107" s="2" customFormat="1" ht="49.05" customHeight="1">
      <c r="A107" s="39"/>
      <c r="B107" s="40"/>
      <c r="C107" s="205" t="s">
        <v>153</v>
      </c>
      <c r="D107" s="205" t="s">
        <v>122</v>
      </c>
      <c r="E107" s="206" t="s">
        <v>154</v>
      </c>
      <c r="F107" s="207" t="s">
        <v>155</v>
      </c>
      <c r="G107" s="208" t="s">
        <v>125</v>
      </c>
      <c r="H107" s="209">
        <v>42.299999999999997</v>
      </c>
      <c r="I107" s="210"/>
      <c r="J107" s="211">
        <f>ROUND(I107*H107,2)</f>
        <v>0</v>
      </c>
      <c r="K107" s="207" t="s">
        <v>126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127</v>
      </c>
      <c r="AT107" s="216" t="s">
        <v>122</v>
      </c>
      <c r="AU107" s="216" t="s">
        <v>82</v>
      </c>
      <c r="AY107" s="18" t="s">
        <v>120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127</v>
      </c>
      <c r="BM107" s="216" t="s">
        <v>156</v>
      </c>
    </row>
    <row r="108" s="2" customFormat="1">
      <c r="A108" s="39"/>
      <c r="B108" s="40"/>
      <c r="C108" s="41"/>
      <c r="D108" s="218" t="s">
        <v>129</v>
      </c>
      <c r="E108" s="41"/>
      <c r="F108" s="219" t="s">
        <v>157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129</v>
      </c>
      <c r="AU108" s="18" t="s">
        <v>82</v>
      </c>
    </row>
    <row r="109" s="2" customFormat="1">
      <c r="A109" s="39"/>
      <c r="B109" s="40"/>
      <c r="C109" s="41"/>
      <c r="D109" s="223" t="s">
        <v>131</v>
      </c>
      <c r="E109" s="41"/>
      <c r="F109" s="224" t="s">
        <v>158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131</v>
      </c>
      <c r="AU109" s="18" t="s">
        <v>82</v>
      </c>
    </row>
    <row r="110" s="13" customFormat="1">
      <c r="A110" s="13"/>
      <c r="B110" s="225"/>
      <c r="C110" s="226"/>
      <c r="D110" s="223" t="s">
        <v>133</v>
      </c>
      <c r="E110" s="227" t="s">
        <v>19</v>
      </c>
      <c r="F110" s="228" t="s">
        <v>159</v>
      </c>
      <c r="G110" s="226"/>
      <c r="H110" s="229">
        <v>42.299999999999997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133</v>
      </c>
      <c r="AU110" s="235" t="s">
        <v>82</v>
      </c>
      <c r="AV110" s="13" t="s">
        <v>82</v>
      </c>
      <c r="AW110" s="13" t="s">
        <v>34</v>
      </c>
      <c r="AX110" s="13" t="s">
        <v>80</v>
      </c>
      <c r="AY110" s="235" t="s">
        <v>120</v>
      </c>
    </row>
    <row r="111" s="2" customFormat="1" ht="62.7" customHeight="1">
      <c r="A111" s="39"/>
      <c r="B111" s="40"/>
      <c r="C111" s="205" t="s">
        <v>160</v>
      </c>
      <c r="D111" s="205" t="s">
        <v>122</v>
      </c>
      <c r="E111" s="206" t="s">
        <v>161</v>
      </c>
      <c r="F111" s="207" t="s">
        <v>162</v>
      </c>
      <c r="G111" s="208" t="s">
        <v>125</v>
      </c>
      <c r="H111" s="209">
        <v>67.900000000000006</v>
      </c>
      <c r="I111" s="210"/>
      <c r="J111" s="211">
        <f>ROUND(I111*H111,2)</f>
        <v>0</v>
      </c>
      <c r="K111" s="207" t="s">
        <v>126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127</v>
      </c>
      <c r="AT111" s="216" t="s">
        <v>122</v>
      </c>
      <c r="AU111" s="216" t="s">
        <v>82</v>
      </c>
      <c r="AY111" s="18" t="s">
        <v>120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127</v>
      </c>
      <c r="BM111" s="216" t="s">
        <v>163</v>
      </c>
    </row>
    <row r="112" s="2" customFormat="1">
      <c r="A112" s="39"/>
      <c r="B112" s="40"/>
      <c r="C112" s="41"/>
      <c r="D112" s="218" t="s">
        <v>129</v>
      </c>
      <c r="E112" s="41"/>
      <c r="F112" s="219" t="s">
        <v>164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129</v>
      </c>
      <c r="AU112" s="18" t="s">
        <v>82</v>
      </c>
    </row>
    <row r="113" s="2" customFormat="1">
      <c r="A113" s="39"/>
      <c r="B113" s="40"/>
      <c r="C113" s="41"/>
      <c r="D113" s="223" t="s">
        <v>131</v>
      </c>
      <c r="E113" s="41"/>
      <c r="F113" s="224" t="s">
        <v>165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131</v>
      </c>
      <c r="AU113" s="18" t="s">
        <v>82</v>
      </c>
    </row>
    <row r="114" s="13" customFormat="1">
      <c r="A114" s="13"/>
      <c r="B114" s="225"/>
      <c r="C114" s="226"/>
      <c r="D114" s="223" t="s">
        <v>133</v>
      </c>
      <c r="E114" s="227" t="s">
        <v>19</v>
      </c>
      <c r="F114" s="228" t="s">
        <v>166</v>
      </c>
      <c r="G114" s="226"/>
      <c r="H114" s="229">
        <v>67.900000000000006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133</v>
      </c>
      <c r="AU114" s="235" t="s">
        <v>82</v>
      </c>
      <c r="AV114" s="13" t="s">
        <v>82</v>
      </c>
      <c r="AW114" s="13" t="s">
        <v>34</v>
      </c>
      <c r="AX114" s="13" t="s">
        <v>80</v>
      </c>
      <c r="AY114" s="235" t="s">
        <v>120</v>
      </c>
    </row>
    <row r="115" s="2" customFormat="1" ht="66.75" customHeight="1">
      <c r="A115" s="39"/>
      <c r="B115" s="40"/>
      <c r="C115" s="205" t="s">
        <v>167</v>
      </c>
      <c r="D115" s="205" t="s">
        <v>122</v>
      </c>
      <c r="E115" s="206" t="s">
        <v>168</v>
      </c>
      <c r="F115" s="207" t="s">
        <v>169</v>
      </c>
      <c r="G115" s="208" t="s">
        <v>125</v>
      </c>
      <c r="H115" s="209">
        <v>339.5</v>
      </c>
      <c r="I115" s="210"/>
      <c r="J115" s="211">
        <f>ROUND(I115*H115,2)</f>
        <v>0</v>
      </c>
      <c r="K115" s="207" t="s">
        <v>126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127</v>
      </c>
      <c r="AT115" s="216" t="s">
        <v>122</v>
      </c>
      <c r="AU115" s="216" t="s">
        <v>82</v>
      </c>
      <c r="AY115" s="18" t="s">
        <v>120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127</v>
      </c>
      <c r="BM115" s="216" t="s">
        <v>170</v>
      </c>
    </row>
    <row r="116" s="2" customFormat="1">
      <c r="A116" s="39"/>
      <c r="B116" s="40"/>
      <c r="C116" s="41"/>
      <c r="D116" s="218" t="s">
        <v>129</v>
      </c>
      <c r="E116" s="41"/>
      <c r="F116" s="219" t="s">
        <v>171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129</v>
      </c>
      <c r="AU116" s="18" t="s">
        <v>82</v>
      </c>
    </row>
    <row r="117" s="2" customFormat="1">
      <c r="A117" s="39"/>
      <c r="B117" s="40"/>
      <c r="C117" s="41"/>
      <c r="D117" s="223" t="s">
        <v>131</v>
      </c>
      <c r="E117" s="41"/>
      <c r="F117" s="224" t="s">
        <v>172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131</v>
      </c>
      <c r="AU117" s="18" t="s">
        <v>82</v>
      </c>
    </row>
    <row r="118" s="13" customFormat="1">
      <c r="A118" s="13"/>
      <c r="B118" s="225"/>
      <c r="C118" s="226"/>
      <c r="D118" s="223" t="s">
        <v>133</v>
      </c>
      <c r="E118" s="227" t="s">
        <v>19</v>
      </c>
      <c r="F118" s="228" t="s">
        <v>173</v>
      </c>
      <c r="G118" s="226"/>
      <c r="H118" s="229">
        <v>339.5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133</v>
      </c>
      <c r="AU118" s="235" t="s">
        <v>82</v>
      </c>
      <c r="AV118" s="13" t="s">
        <v>82</v>
      </c>
      <c r="AW118" s="13" t="s">
        <v>34</v>
      </c>
      <c r="AX118" s="13" t="s">
        <v>80</v>
      </c>
      <c r="AY118" s="235" t="s">
        <v>120</v>
      </c>
    </row>
    <row r="119" s="2" customFormat="1" ht="37.8" customHeight="1">
      <c r="A119" s="39"/>
      <c r="B119" s="40"/>
      <c r="C119" s="205" t="s">
        <v>174</v>
      </c>
      <c r="D119" s="205" t="s">
        <v>122</v>
      </c>
      <c r="E119" s="206" t="s">
        <v>175</v>
      </c>
      <c r="F119" s="207" t="s">
        <v>176</v>
      </c>
      <c r="G119" s="208" t="s">
        <v>125</v>
      </c>
      <c r="H119" s="209">
        <v>42.299999999999997</v>
      </c>
      <c r="I119" s="210"/>
      <c r="J119" s="211">
        <f>ROUND(I119*H119,2)</f>
        <v>0</v>
      </c>
      <c r="K119" s="207" t="s">
        <v>126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127</v>
      </c>
      <c r="AT119" s="216" t="s">
        <v>122</v>
      </c>
      <c r="AU119" s="216" t="s">
        <v>82</v>
      </c>
      <c r="AY119" s="18" t="s">
        <v>120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127</v>
      </c>
      <c r="BM119" s="216" t="s">
        <v>177</v>
      </c>
    </row>
    <row r="120" s="2" customFormat="1">
      <c r="A120" s="39"/>
      <c r="B120" s="40"/>
      <c r="C120" s="41"/>
      <c r="D120" s="218" t="s">
        <v>129</v>
      </c>
      <c r="E120" s="41"/>
      <c r="F120" s="219" t="s">
        <v>178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129</v>
      </c>
      <c r="AU120" s="18" t="s">
        <v>82</v>
      </c>
    </row>
    <row r="121" s="2" customFormat="1">
      <c r="A121" s="39"/>
      <c r="B121" s="40"/>
      <c r="C121" s="41"/>
      <c r="D121" s="223" t="s">
        <v>131</v>
      </c>
      <c r="E121" s="41"/>
      <c r="F121" s="224" t="s">
        <v>179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131</v>
      </c>
      <c r="AU121" s="18" t="s">
        <v>82</v>
      </c>
    </row>
    <row r="122" s="13" customFormat="1">
      <c r="A122" s="13"/>
      <c r="B122" s="225"/>
      <c r="C122" s="226"/>
      <c r="D122" s="223" t="s">
        <v>133</v>
      </c>
      <c r="E122" s="227" t="s">
        <v>19</v>
      </c>
      <c r="F122" s="228" t="s">
        <v>159</v>
      </c>
      <c r="G122" s="226"/>
      <c r="H122" s="229">
        <v>42.299999999999997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133</v>
      </c>
      <c r="AU122" s="235" t="s">
        <v>82</v>
      </c>
      <c r="AV122" s="13" t="s">
        <v>82</v>
      </c>
      <c r="AW122" s="13" t="s">
        <v>34</v>
      </c>
      <c r="AX122" s="13" t="s">
        <v>80</v>
      </c>
      <c r="AY122" s="235" t="s">
        <v>120</v>
      </c>
    </row>
    <row r="123" s="2" customFormat="1" ht="44.25" customHeight="1">
      <c r="A123" s="39"/>
      <c r="B123" s="40"/>
      <c r="C123" s="205" t="s">
        <v>180</v>
      </c>
      <c r="D123" s="205" t="s">
        <v>122</v>
      </c>
      <c r="E123" s="206" t="s">
        <v>181</v>
      </c>
      <c r="F123" s="207" t="s">
        <v>182</v>
      </c>
      <c r="G123" s="208" t="s">
        <v>183</v>
      </c>
      <c r="H123" s="209">
        <v>76.140000000000001</v>
      </c>
      <c r="I123" s="210"/>
      <c r="J123" s="211">
        <f>ROUND(I123*H123,2)</f>
        <v>0</v>
      </c>
      <c r="K123" s="207" t="s">
        <v>126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127</v>
      </c>
      <c r="AT123" s="216" t="s">
        <v>122</v>
      </c>
      <c r="AU123" s="216" t="s">
        <v>82</v>
      </c>
      <c r="AY123" s="18" t="s">
        <v>120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127</v>
      </c>
      <c r="BM123" s="216" t="s">
        <v>184</v>
      </c>
    </row>
    <row r="124" s="2" customFormat="1">
      <c r="A124" s="39"/>
      <c r="B124" s="40"/>
      <c r="C124" s="41"/>
      <c r="D124" s="218" t="s">
        <v>129</v>
      </c>
      <c r="E124" s="41"/>
      <c r="F124" s="219" t="s">
        <v>185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129</v>
      </c>
      <c r="AU124" s="18" t="s">
        <v>82</v>
      </c>
    </row>
    <row r="125" s="13" customFormat="1">
      <c r="A125" s="13"/>
      <c r="B125" s="225"/>
      <c r="C125" s="226"/>
      <c r="D125" s="223" t="s">
        <v>133</v>
      </c>
      <c r="E125" s="227" t="s">
        <v>19</v>
      </c>
      <c r="F125" s="228" t="s">
        <v>186</v>
      </c>
      <c r="G125" s="226"/>
      <c r="H125" s="229">
        <v>76.140000000000001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133</v>
      </c>
      <c r="AU125" s="235" t="s">
        <v>82</v>
      </c>
      <c r="AV125" s="13" t="s">
        <v>82</v>
      </c>
      <c r="AW125" s="13" t="s">
        <v>34</v>
      </c>
      <c r="AX125" s="13" t="s">
        <v>80</v>
      </c>
      <c r="AY125" s="235" t="s">
        <v>120</v>
      </c>
    </row>
    <row r="126" s="2" customFormat="1" ht="37.8" customHeight="1">
      <c r="A126" s="39"/>
      <c r="B126" s="40"/>
      <c r="C126" s="205" t="s">
        <v>187</v>
      </c>
      <c r="D126" s="205" t="s">
        <v>122</v>
      </c>
      <c r="E126" s="206" t="s">
        <v>188</v>
      </c>
      <c r="F126" s="207" t="s">
        <v>189</v>
      </c>
      <c r="G126" s="208" t="s">
        <v>125</v>
      </c>
      <c r="H126" s="209">
        <v>25.600000000000001</v>
      </c>
      <c r="I126" s="210"/>
      <c r="J126" s="211">
        <f>ROUND(I126*H126,2)</f>
        <v>0</v>
      </c>
      <c r="K126" s="207" t="s">
        <v>126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127</v>
      </c>
      <c r="AT126" s="216" t="s">
        <v>122</v>
      </c>
      <c r="AU126" s="216" t="s">
        <v>82</v>
      </c>
      <c r="AY126" s="18" t="s">
        <v>120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127</v>
      </c>
      <c r="BM126" s="216" t="s">
        <v>190</v>
      </c>
    </row>
    <row r="127" s="2" customFormat="1">
      <c r="A127" s="39"/>
      <c r="B127" s="40"/>
      <c r="C127" s="41"/>
      <c r="D127" s="218" t="s">
        <v>129</v>
      </c>
      <c r="E127" s="41"/>
      <c r="F127" s="219" t="s">
        <v>191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129</v>
      </c>
      <c r="AU127" s="18" t="s">
        <v>82</v>
      </c>
    </row>
    <row r="128" s="2" customFormat="1">
      <c r="A128" s="39"/>
      <c r="B128" s="40"/>
      <c r="C128" s="41"/>
      <c r="D128" s="223" t="s">
        <v>131</v>
      </c>
      <c r="E128" s="41"/>
      <c r="F128" s="224" t="s">
        <v>192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131</v>
      </c>
      <c r="AU128" s="18" t="s">
        <v>82</v>
      </c>
    </row>
    <row r="129" s="13" customFormat="1">
      <c r="A129" s="13"/>
      <c r="B129" s="225"/>
      <c r="C129" s="226"/>
      <c r="D129" s="223" t="s">
        <v>133</v>
      </c>
      <c r="E129" s="227" t="s">
        <v>19</v>
      </c>
      <c r="F129" s="228" t="s">
        <v>193</v>
      </c>
      <c r="G129" s="226"/>
      <c r="H129" s="229">
        <v>25.600000000000001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133</v>
      </c>
      <c r="AU129" s="235" t="s">
        <v>82</v>
      </c>
      <c r="AV129" s="13" t="s">
        <v>82</v>
      </c>
      <c r="AW129" s="13" t="s">
        <v>34</v>
      </c>
      <c r="AX129" s="13" t="s">
        <v>80</v>
      </c>
      <c r="AY129" s="235" t="s">
        <v>120</v>
      </c>
    </row>
    <row r="130" s="2" customFormat="1" ht="44.25" customHeight="1">
      <c r="A130" s="39"/>
      <c r="B130" s="40"/>
      <c r="C130" s="205" t="s">
        <v>194</v>
      </c>
      <c r="D130" s="205" t="s">
        <v>122</v>
      </c>
      <c r="E130" s="206" t="s">
        <v>195</v>
      </c>
      <c r="F130" s="207" t="s">
        <v>196</v>
      </c>
      <c r="G130" s="208" t="s">
        <v>125</v>
      </c>
      <c r="H130" s="209">
        <v>25.600000000000001</v>
      </c>
      <c r="I130" s="210"/>
      <c r="J130" s="211">
        <f>ROUND(I130*H130,2)</f>
        <v>0</v>
      </c>
      <c r="K130" s="207" t="s">
        <v>126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127</v>
      </c>
      <c r="AT130" s="216" t="s">
        <v>122</v>
      </c>
      <c r="AU130" s="216" t="s">
        <v>82</v>
      </c>
      <c r="AY130" s="18" t="s">
        <v>120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127</v>
      </c>
      <c r="BM130" s="216" t="s">
        <v>197</v>
      </c>
    </row>
    <row r="131" s="2" customFormat="1">
      <c r="A131" s="39"/>
      <c r="B131" s="40"/>
      <c r="C131" s="41"/>
      <c r="D131" s="218" t="s">
        <v>129</v>
      </c>
      <c r="E131" s="41"/>
      <c r="F131" s="219" t="s">
        <v>198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129</v>
      </c>
      <c r="AU131" s="18" t="s">
        <v>82</v>
      </c>
    </row>
    <row r="132" s="2" customFormat="1">
      <c r="A132" s="39"/>
      <c r="B132" s="40"/>
      <c r="C132" s="41"/>
      <c r="D132" s="223" t="s">
        <v>131</v>
      </c>
      <c r="E132" s="41"/>
      <c r="F132" s="224" t="s">
        <v>199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131</v>
      </c>
      <c r="AU132" s="18" t="s">
        <v>82</v>
      </c>
    </row>
    <row r="133" s="13" customFormat="1">
      <c r="A133" s="13"/>
      <c r="B133" s="225"/>
      <c r="C133" s="226"/>
      <c r="D133" s="223" t="s">
        <v>133</v>
      </c>
      <c r="E133" s="227" t="s">
        <v>19</v>
      </c>
      <c r="F133" s="228" t="s">
        <v>200</v>
      </c>
      <c r="G133" s="226"/>
      <c r="H133" s="229">
        <v>25.600000000000001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133</v>
      </c>
      <c r="AU133" s="235" t="s">
        <v>82</v>
      </c>
      <c r="AV133" s="13" t="s">
        <v>82</v>
      </c>
      <c r="AW133" s="13" t="s">
        <v>34</v>
      </c>
      <c r="AX133" s="13" t="s">
        <v>80</v>
      </c>
      <c r="AY133" s="235" t="s">
        <v>120</v>
      </c>
    </row>
    <row r="134" s="12" customFormat="1" ht="22.8" customHeight="1">
      <c r="A134" s="12"/>
      <c r="B134" s="189"/>
      <c r="C134" s="190"/>
      <c r="D134" s="191" t="s">
        <v>71</v>
      </c>
      <c r="E134" s="203" t="s">
        <v>140</v>
      </c>
      <c r="F134" s="203" t="s">
        <v>201</v>
      </c>
      <c r="G134" s="190"/>
      <c r="H134" s="190"/>
      <c r="I134" s="193"/>
      <c r="J134" s="204">
        <f>BK134</f>
        <v>0</v>
      </c>
      <c r="K134" s="190"/>
      <c r="L134" s="195"/>
      <c r="M134" s="196"/>
      <c r="N134" s="197"/>
      <c r="O134" s="197"/>
      <c r="P134" s="198">
        <f>SUM(P135:P187)</f>
        <v>0</v>
      </c>
      <c r="Q134" s="197"/>
      <c r="R134" s="198">
        <f>SUM(R135:R187)</f>
        <v>161.81331903</v>
      </c>
      <c r="S134" s="197"/>
      <c r="T134" s="199">
        <f>SUM(T135:T187)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0" t="s">
        <v>80</v>
      </c>
      <c r="AT134" s="201" t="s">
        <v>71</v>
      </c>
      <c r="AU134" s="201" t="s">
        <v>80</v>
      </c>
      <c r="AY134" s="200" t="s">
        <v>120</v>
      </c>
      <c r="BK134" s="202">
        <f>SUM(BK135:BK187)</f>
        <v>0</v>
      </c>
    </row>
    <row r="135" s="2" customFormat="1" ht="78" customHeight="1">
      <c r="A135" s="39"/>
      <c r="B135" s="40"/>
      <c r="C135" s="205" t="s">
        <v>8</v>
      </c>
      <c r="D135" s="205" t="s">
        <v>122</v>
      </c>
      <c r="E135" s="206" t="s">
        <v>202</v>
      </c>
      <c r="F135" s="207" t="s">
        <v>203</v>
      </c>
      <c r="G135" s="208" t="s">
        <v>125</v>
      </c>
      <c r="H135" s="209">
        <v>5.25</v>
      </c>
      <c r="I135" s="210"/>
      <c r="J135" s="211">
        <f>ROUND(I135*H135,2)</f>
        <v>0</v>
      </c>
      <c r="K135" s="207" t="s">
        <v>126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3.11388</v>
      </c>
      <c r="R135" s="214">
        <f>Q135*H135</f>
        <v>16.34787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127</v>
      </c>
      <c r="AT135" s="216" t="s">
        <v>122</v>
      </c>
      <c r="AU135" s="216" t="s">
        <v>82</v>
      </c>
      <c r="AY135" s="18" t="s">
        <v>120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127</v>
      </c>
      <c r="BM135" s="216" t="s">
        <v>204</v>
      </c>
    </row>
    <row r="136" s="2" customFormat="1">
      <c r="A136" s="39"/>
      <c r="B136" s="40"/>
      <c r="C136" s="41"/>
      <c r="D136" s="218" t="s">
        <v>129</v>
      </c>
      <c r="E136" s="41"/>
      <c r="F136" s="219" t="s">
        <v>205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129</v>
      </c>
      <c r="AU136" s="18" t="s">
        <v>82</v>
      </c>
    </row>
    <row r="137" s="2" customFormat="1">
      <c r="A137" s="39"/>
      <c r="B137" s="40"/>
      <c r="C137" s="41"/>
      <c r="D137" s="223" t="s">
        <v>131</v>
      </c>
      <c r="E137" s="41"/>
      <c r="F137" s="224" t="s">
        <v>206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131</v>
      </c>
      <c r="AU137" s="18" t="s">
        <v>82</v>
      </c>
    </row>
    <row r="138" s="13" customFormat="1">
      <c r="A138" s="13"/>
      <c r="B138" s="225"/>
      <c r="C138" s="226"/>
      <c r="D138" s="223" t="s">
        <v>133</v>
      </c>
      <c r="E138" s="227" t="s">
        <v>19</v>
      </c>
      <c r="F138" s="228" t="s">
        <v>207</v>
      </c>
      <c r="G138" s="226"/>
      <c r="H138" s="229">
        <v>5.25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133</v>
      </c>
      <c r="AU138" s="235" t="s">
        <v>82</v>
      </c>
      <c r="AV138" s="13" t="s">
        <v>82</v>
      </c>
      <c r="AW138" s="13" t="s">
        <v>34</v>
      </c>
      <c r="AX138" s="13" t="s">
        <v>80</v>
      </c>
      <c r="AY138" s="235" t="s">
        <v>120</v>
      </c>
    </row>
    <row r="139" s="2" customFormat="1" ht="78" customHeight="1">
      <c r="A139" s="39"/>
      <c r="B139" s="40"/>
      <c r="C139" s="205" t="s">
        <v>208</v>
      </c>
      <c r="D139" s="205" t="s">
        <v>122</v>
      </c>
      <c r="E139" s="206" t="s">
        <v>209</v>
      </c>
      <c r="F139" s="207" t="s">
        <v>210</v>
      </c>
      <c r="G139" s="208" t="s">
        <v>125</v>
      </c>
      <c r="H139" s="209">
        <v>5.7510000000000003</v>
      </c>
      <c r="I139" s="210"/>
      <c r="J139" s="211">
        <f>ROUND(I139*H139,2)</f>
        <v>0</v>
      </c>
      <c r="K139" s="207" t="s">
        <v>126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0.18293000000000001</v>
      </c>
      <c r="R139" s="214">
        <f>Q139*H139</f>
        <v>1.0520304300000001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127</v>
      </c>
      <c r="AT139" s="216" t="s">
        <v>122</v>
      </c>
      <c r="AU139" s="216" t="s">
        <v>82</v>
      </c>
      <c r="AY139" s="18" t="s">
        <v>120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127</v>
      </c>
      <c r="BM139" s="216" t="s">
        <v>211</v>
      </c>
    </row>
    <row r="140" s="2" customFormat="1">
      <c r="A140" s="39"/>
      <c r="B140" s="40"/>
      <c r="C140" s="41"/>
      <c r="D140" s="218" t="s">
        <v>129</v>
      </c>
      <c r="E140" s="41"/>
      <c r="F140" s="219" t="s">
        <v>212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129</v>
      </c>
      <c r="AU140" s="18" t="s">
        <v>82</v>
      </c>
    </row>
    <row r="141" s="2" customFormat="1">
      <c r="A141" s="39"/>
      <c r="B141" s="40"/>
      <c r="C141" s="41"/>
      <c r="D141" s="223" t="s">
        <v>131</v>
      </c>
      <c r="E141" s="41"/>
      <c r="F141" s="224" t="s">
        <v>213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131</v>
      </c>
      <c r="AU141" s="18" t="s">
        <v>82</v>
      </c>
    </row>
    <row r="142" s="13" customFormat="1">
      <c r="A142" s="13"/>
      <c r="B142" s="225"/>
      <c r="C142" s="226"/>
      <c r="D142" s="223" t="s">
        <v>133</v>
      </c>
      <c r="E142" s="227" t="s">
        <v>19</v>
      </c>
      <c r="F142" s="228" t="s">
        <v>214</v>
      </c>
      <c r="G142" s="226"/>
      <c r="H142" s="229">
        <v>1.45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133</v>
      </c>
      <c r="AU142" s="235" t="s">
        <v>82</v>
      </c>
      <c r="AV142" s="13" t="s">
        <v>82</v>
      </c>
      <c r="AW142" s="13" t="s">
        <v>34</v>
      </c>
      <c r="AX142" s="13" t="s">
        <v>72</v>
      </c>
      <c r="AY142" s="235" t="s">
        <v>120</v>
      </c>
    </row>
    <row r="143" s="13" customFormat="1">
      <c r="A143" s="13"/>
      <c r="B143" s="225"/>
      <c r="C143" s="226"/>
      <c r="D143" s="223" t="s">
        <v>133</v>
      </c>
      <c r="E143" s="227" t="s">
        <v>19</v>
      </c>
      <c r="F143" s="228" t="s">
        <v>215</v>
      </c>
      <c r="G143" s="226"/>
      <c r="H143" s="229">
        <v>0.621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133</v>
      </c>
      <c r="AU143" s="235" t="s">
        <v>82</v>
      </c>
      <c r="AV143" s="13" t="s">
        <v>82</v>
      </c>
      <c r="AW143" s="13" t="s">
        <v>34</v>
      </c>
      <c r="AX143" s="13" t="s">
        <v>72</v>
      </c>
      <c r="AY143" s="235" t="s">
        <v>120</v>
      </c>
    </row>
    <row r="144" s="13" customFormat="1">
      <c r="A144" s="13"/>
      <c r="B144" s="225"/>
      <c r="C144" s="226"/>
      <c r="D144" s="223" t="s">
        <v>133</v>
      </c>
      <c r="E144" s="227" t="s">
        <v>19</v>
      </c>
      <c r="F144" s="228" t="s">
        <v>216</v>
      </c>
      <c r="G144" s="226"/>
      <c r="H144" s="229">
        <v>0.98899999999999999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133</v>
      </c>
      <c r="AU144" s="235" t="s">
        <v>82</v>
      </c>
      <c r="AV144" s="13" t="s">
        <v>82</v>
      </c>
      <c r="AW144" s="13" t="s">
        <v>34</v>
      </c>
      <c r="AX144" s="13" t="s">
        <v>72</v>
      </c>
      <c r="AY144" s="235" t="s">
        <v>120</v>
      </c>
    </row>
    <row r="145" s="13" customFormat="1">
      <c r="A145" s="13"/>
      <c r="B145" s="225"/>
      <c r="C145" s="226"/>
      <c r="D145" s="223" t="s">
        <v>133</v>
      </c>
      <c r="E145" s="227" t="s">
        <v>19</v>
      </c>
      <c r="F145" s="228" t="s">
        <v>217</v>
      </c>
      <c r="G145" s="226"/>
      <c r="H145" s="229">
        <v>0.73599999999999999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133</v>
      </c>
      <c r="AU145" s="235" t="s">
        <v>82</v>
      </c>
      <c r="AV145" s="13" t="s">
        <v>82</v>
      </c>
      <c r="AW145" s="13" t="s">
        <v>34</v>
      </c>
      <c r="AX145" s="13" t="s">
        <v>72</v>
      </c>
      <c r="AY145" s="235" t="s">
        <v>120</v>
      </c>
    </row>
    <row r="146" s="13" customFormat="1">
      <c r="A146" s="13"/>
      <c r="B146" s="225"/>
      <c r="C146" s="226"/>
      <c r="D146" s="223" t="s">
        <v>133</v>
      </c>
      <c r="E146" s="227" t="s">
        <v>19</v>
      </c>
      <c r="F146" s="228" t="s">
        <v>218</v>
      </c>
      <c r="G146" s="226"/>
      <c r="H146" s="229">
        <v>1.081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133</v>
      </c>
      <c r="AU146" s="235" t="s">
        <v>82</v>
      </c>
      <c r="AV146" s="13" t="s">
        <v>82</v>
      </c>
      <c r="AW146" s="13" t="s">
        <v>34</v>
      </c>
      <c r="AX146" s="13" t="s">
        <v>72</v>
      </c>
      <c r="AY146" s="235" t="s">
        <v>120</v>
      </c>
    </row>
    <row r="147" s="13" customFormat="1">
      <c r="A147" s="13"/>
      <c r="B147" s="225"/>
      <c r="C147" s="226"/>
      <c r="D147" s="223" t="s">
        <v>133</v>
      </c>
      <c r="E147" s="227" t="s">
        <v>19</v>
      </c>
      <c r="F147" s="228" t="s">
        <v>219</v>
      </c>
      <c r="G147" s="226"/>
      <c r="H147" s="229">
        <v>0.874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133</v>
      </c>
      <c r="AU147" s="235" t="s">
        <v>82</v>
      </c>
      <c r="AV147" s="13" t="s">
        <v>82</v>
      </c>
      <c r="AW147" s="13" t="s">
        <v>34</v>
      </c>
      <c r="AX147" s="13" t="s">
        <v>72</v>
      </c>
      <c r="AY147" s="235" t="s">
        <v>120</v>
      </c>
    </row>
    <row r="148" s="14" customFormat="1">
      <c r="A148" s="14"/>
      <c r="B148" s="236"/>
      <c r="C148" s="237"/>
      <c r="D148" s="223" t="s">
        <v>133</v>
      </c>
      <c r="E148" s="238" t="s">
        <v>19</v>
      </c>
      <c r="F148" s="239" t="s">
        <v>220</v>
      </c>
      <c r="G148" s="237"/>
      <c r="H148" s="240">
        <v>5.7510000000000003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6" t="s">
        <v>133</v>
      </c>
      <c r="AU148" s="246" t="s">
        <v>82</v>
      </c>
      <c r="AV148" s="14" t="s">
        <v>127</v>
      </c>
      <c r="AW148" s="14" t="s">
        <v>34</v>
      </c>
      <c r="AX148" s="14" t="s">
        <v>80</v>
      </c>
      <c r="AY148" s="246" t="s">
        <v>120</v>
      </c>
    </row>
    <row r="149" s="2" customFormat="1" ht="16.5" customHeight="1">
      <c r="A149" s="39"/>
      <c r="B149" s="40"/>
      <c r="C149" s="247" t="s">
        <v>221</v>
      </c>
      <c r="D149" s="247" t="s">
        <v>222</v>
      </c>
      <c r="E149" s="248" t="s">
        <v>223</v>
      </c>
      <c r="F149" s="249" t="s">
        <v>224</v>
      </c>
      <c r="G149" s="250" t="s">
        <v>225</v>
      </c>
      <c r="H149" s="251">
        <v>25</v>
      </c>
      <c r="I149" s="252"/>
      <c r="J149" s="253">
        <f>ROUND(I149*H149,2)</f>
        <v>0</v>
      </c>
      <c r="K149" s="249" t="s">
        <v>19</v>
      </c>
      <c r="L149" s="254"/>
      <c r="M149" s="255" t="s">
        <v>19</v>
      </c>
      <c r="N149" s="256" t="s">
        <v>43</v>
      </c>
      <c r="O149" s="85"/>
      <c r="P149" s="214">
        <f>O149*H149</f>
        <v>0</v>
      </c>
      <c r="Q149" s="214">
        <v>0.77000000000000002</v>
      </c>
      <c r="R149" s="214">
        <f>Q149*H149</f>
        <v>19.25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174</v>
      </c>
      <c r="AT149" s="216" t="s">
        <v>222</v>
      </c>
      <c r="AU149" s="216" t="s">
        <v>82</v>
      </c>
      <c r="AY149" s="18" t="s">
        <v>120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127</v>
      </c>
      <c r="BM149" s="216" t="s">
        <v>226</v>
      </c>
    </row>
    <row r="150" s="2" customFormat="1">
      <c r="A150" s="39"/>
      <c r="B150" s="40"/>
      <c r="C150" s="41"/>
      <c r="D150" s="223" t="s">
        <v>131</v>
      </c>
      <c r="E150" s="41"/>
      <c r="F150" s="224" t="s">
        <v>227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131</v>
      </c>
      <c r="AU150" s="18" t="s">
        <v>82</v>
      </c>
    </row>
    <row r="151" s="13" customFormat="1">
      <c r="A151" s="13"/>
      <c r="B151" s="225"/>
      <c r="C151" s="226"/>
      <c r="D151" s="223" t="s">
        <v>133</v>
      </c>
      <c r="E151" s="227" t="s">
        <v>19</v>
      </c>
      <c r="F151" s="228" t="s">
        <v>228</v>
      </c>
      <c r="G151" s="226"/>
      <c r="H151" s="229">
        <v>25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133</v>
      </c>
      <c r="AU151" s="235" t="s">
        <v>82</v>
      </c>
      <c r="AV151" s="13" t="s">
        <v>82</v>
      </c>
      <c r="AW151" s="13" t="s">
        <v>34</v>
      </c>
      <c r="AX151" s="13" t="s">
        <v>80</v>
      </c>
      <c r="AY151" s="235" t="s">
        <v>120</v>
      </c>
    </row>
    <row r="152" s="2" customFormat="1" ht="16.5" customHeight="1">
      <c r="A152" s="39"/>
      <c r="B152" s="40"/>
      <c r="C152" s="247" t="s">
        <v>229</v>
      </c>
      <c r="D152" s="247" t="s">
        <v>222</v>
      </c>
      <c r="E152" s="248" t="s">
        <v>230</v>
      </c>
      <c r="F152" s="249" t="s">
        <v>231</v>
      </c>
      <c r="G152" s="250" t="s">
        <v>225</v>
      </c>
      <c r="H152" s="251">
        <v>23</v>
      </c>
      <c r="I152" s="252"/>
      <c r="J152" s="253">
        <f>ROUND(I152*H152,2)</f>
        <v>0</v>
      </c>
      <c r="K152" s="249" t="s">
        <v>19</v>
      </c>
      <c r="L152" s="254"/>
      <c r="M152" s="255" t="s">
        <v>19</v>
      </c>
      <c r="N152" s="256" t="s">
        <v>43</v>
      </c>
      <c r="O152" s="85"/>
      <c r="P152" s="214">
        <f>O152*H152</f>
        <v>0</v>
      </c>
      <c r="Q152" s="214">
        <v>0.77000000000000002</v>
      </c>
      <c r="R152" s="214">
        <f>Q152*H152</f>
        <v>17.710000000000001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174</v>
      </c>
      <c r="AT152" s="216" t="s">
        <v>222</v>
      </c>
      <c r="AU152" s="216" t="s">
        <v>82</v>
      </c>
      <c r="AY152" s="18" t="s">
        <v>120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127</v>
      </c>
      <c r="BM152" s="216" t="s">
        <v>232</v>
      </c>
    </row>
    <row r="153" s="2" customFormat="1">
      <c r="A153" s="39"/>
      <c r="B153" s="40"/>
      <c r="C153" s="41"/>
      <c r="D153" s="223" t="s">
        <v>131</v>
      </c>
      <c r="E153" s="41"/>
      <c r="F153" s="224" t="s">
        <v>227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131</v>
      </c>
      <c r="AU153" s="18" t="s">
        <v>82</v>
      </c>
    </row>
    <row r="154" s="13" customFormat="1">
      <c r="A154" s="13"/>
      <c r="B154" s="225"/>
      <c r="C154" s="226"/>
      <c r="D154" s="223" t="s">
        <v>133</v>
      </c>
      <c r="E154" s="227" t="s">
        <v>19</v>
      </c>
      <c r="F154" s="228" t="s">
        <v>233</v>
      </c>
      <c r="G154" s="226"/>
      <c r="H154" s="229">
        <v>23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133</v>
      </c>
      <c r="AU154" s="235" t="s">
        <v>82</v>
      </c>
      <c r="AV154" s="13" t="s">
        <v>82</v>
      </c>
      <c r="AW154" s="13" t="s">
        <v>34</v>
      </c>
      <c r="AX154" s="13" t="s">
        <v>80</v>
      </c>
      <c r="AY154" s="235" t="s">
        <v>120</v>
      </c>
    </row>
    <row r="155" s="2" customFormat="1" ht="16.5" customHeight="1">
      <c r="A155" s="39"/>
      <c r="B155" s="40"/>
      <c r="C155" s="247" t="s">
        <v>234</v>
      </c>
      <c r="D155" s="247" t="s">
        <v>222</v>
      </c>
      <c r="E155" s="248" t="s">
        <v>235</v>
      </c>
      <c r="F155" s="249" t="s">
        <v>236</v>
      </c>
      <c r="G155" s="250" t="s">
        <v>225</v>
      </c>
      <c r="H155" s="251">
        <v>23</v>
      </c>
      <c r="I155" s="252"/>
      <c r="J155" s="253">
        <f>ROUND(I155*H155,2)</f>
        <v>0</v>
      </c>
      <c r="K155" s="249" t="s">
        <v>19</v>
      </c>
      <c r="L155" s="254"/>
      <c r="M155" s="255" t="s">
        <v>19</v>
      </c>
      <c r="N155" s="256" t="s">
        <v>43</v>
      </c>
      <c r="O155" s="85"/>
      <c r="P155" s="214">
        <f>O155*H155</f>
        <v>0</v>
      </c>
      <c r="Q155" s="214">
        <v>0.77000000000000002</v>
      </c>
      <c r="R155" s="214">
        <f>Q155*H155</f>
        <v>17.710000000000001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174</v>
      </c>
      <c r="AT155" s="216" t="s">
        <v>222</v>
      </c>
      <c r="AU155" s="216" t="s">
        <v>82</v>
      </c>
      <c r="AY155" s="18" t="s">
        <v>120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127</v>
      </c>
      <c r="BM155" s="216" t="s">
        <v>237</v>
      </c>
    </row>
    <row r="156" s="2" customFormat="1">
      <c r="A156" s="39"/>
      <c r="B156" s="40"/>
      <c r="C156" s="41"/>
      <c r="D156" s="223" t="s">
        <v>131</v>
      </c>
      <c r="E156" s="41"/>
      <c r="F156" s="224" t="s">
        <v>227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131</v>
      </c>
      <c r="AU156" s="18" t="s">
        <v>82</v>
      </c>
    </row>
    <row r="157" s="13" customFormat="1">
      <c r="A157" s="13"/>
      <c r="B157" s="225"/>
      <c r="C157" s="226"/>
      <c r="D157" s="223" t="s">
        <v>133</v>
      </c>
      <c r="E157" s="227" t="s">
        <v>19</v>
      </c>
      <c r="F157" s="228" t="s">
        <v>233</v>
      </c>
      <c r="G157" s="226"/>
      <c r="H157" s="229">
        <v>23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133</v>
      </c>
      <c r="AU157" s="235" t="s">
        <v>82</v>
      </c>
      <c r="AV157" s="13" t="s">
        <v>82</v>
      </c>
      <c r="AW157" s="13" t="s">
        <v>34</v>
      </c>
      <c r="AX157" s="13" t="s">
        <v>80</v>
      </c>
      <c r="AY157" s="235" t="s">
        <v>120</v>
      </c>
    </row>
    <row r="158" s="2" customFormat="1" ht="16.5" customHeight="1">
      <c r="A158" s="39"/>
      <c r="B158" s="40"/>
      <c r="C158" s="247" t="s">
        <v>238</v>
      </c>
      <c r="D158" s="247" t="s">
        <v>222</v>
      </c>
      <c r="E158" s="248" t="s">
        <v>239</v>
      </c>
      <c r="F158" s="249" t="s">
        <v>240</v>
      </c>
      <c r="G158" s="250" t="s">
        <v>225</v>
      </c>
      <c r="H158" s="251">
        <v>23</v>
      </c>
      <c r="I158" s="252"/>
      <c r="J158" s="253">
        <f>ROUND(I158*H158,2)</f>
        <v>0</v>
      </c>
      <c r="K158" s="249" t="s">
        <v>19</v>
      </c>
      <c r="L158" s="254"/>
      <c r="M158" s="255" t="s">
        <v>19</v>
      </c>
      <c r="N158" s="256" t="s">
        <v>43</v>
      </c>
      <c r="O158" s="85"/>
      <c r="P158" s="214">
        <f>O158*H158</f>
        <v>0</v>
      </c>
      <c r="Q158" s="214">
        <v>0.77000000000000002</v>
      </c>
      <c r="R158" s="214">
        <f>Q158*H158</f>
        <v>17.710000000000001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174</v>
      </c>
      <c r="AT158" s="216" t="s">
        <v>222</v>
      </c>
      <c r="AU158" s="216" t="s">
        <v>82</v>
      </c>
      <c r="AY158" s="18" t="s">
        <v>120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127</v>
      </c>
      <c r="BM158" s="216" t="s">
        <v>241</v>
      </c>
    </row>
    <row r="159" s="2" customFormat="1">
      <c r="A159" s="39"/>
      <c r="B159" s="40"/>
      <c r="C159" s="41"/>
      <c r="D159" s="223" t="s">
        <v>131</v>
      </c>
      <c r="E159" s="41"/>
      <c r="F159" s="224" t="s">
        <v>227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131</v>
      </c>
      <c r="AU159" s="18" t="s">
        <v>82</v>
      </c>
    </row>
    <row r="160" s="13" customFormat="1">
      <c r="A160" s="13"/>
      <c r="B160" s="225"/>
      <c r="C160" s="226"/>
      <c r="D160" s="223" t="s">
        <v>133</v>
      </c>
      <c r="E160" s="227" t="s">
        <v>19</v>
      </c>
      <c r="F160" s="228" t="s">
        <v>233</v>
      </c>
      <c r="G160" s="226"/>
      <c r="H160" s="229">
        <v>23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133</v>
      </c>
      <c r="AU160" s="235" t="s">
        <v>82</v>
      </c>
      <c r="AV160" s="13" t="s">
        <v>82</v>
      </c>
      <c r="AW160" s="13" t="s">
        <v>34</v>
      </c>
      <c r="AX160" s="13" t="s">
        <v>80</v>
      </c>
      <c r="AY160" s="235" t="s">
        <v>120</v>
      </c>
    </row>
    <row r="161" s="2" customFormat="1" ht="16.5" customHeight="1">
      <c r="A161" s="39"/>
      <c r="B161" s="40"/>
      <c r="C161" s="247" t="s">
        <v>242</v>
      </c>
      <c r="D161" s="247" t="s">
        <v>222</v>
      </c>
      <c r="E161" s="248" t="s">
        <v>243</v>
      </c>
      <c r="F161" s="249" t="s">
        <v>244</v>
      </c>
      <c r="G161" s="250" t="s">
        <v>225</v>
      </c>
      <c r="H161" s="251">
        <v>23</v>
      </c>
      <c r="I161" s="252"/>
      <c r="J161" s="253">
        <f>ROUND(I161*H161,2)</f>
        <v>0</v>
      </c>
      <c r="K161" s="249" t="s">
        <v>19</v>
      </c>
      <c r="L161" s="254"/>
      <c r="M161" s="255" t="s">
        <v>19</v>
      </c>
      <c r="N161" s="256" t="s">
        <v>43</v>
      </c>
      <c r="O161" s="85"/>
      <c r="P161" s="214">
        <f>O161*H161</f>
        <v>0</v>
      </c>
      <c r="Q161" s="214">
        <v>0.77000000000000002</v>
      </c>
      <c r="R161" s="214">
        <f>Q161*H161</f>
        <v>17.710000000000001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174</v>
      </c>
      <c r="AT161" s="216" t="s">
        <v>222</v>
      </c>
      <c r="AU161" s="216" t="s">
        <v>82</v>
      </c>
      <c r="AY161" s="18" t="s">
        <v>120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127</v>
      </c>
      <c r="BM161" s="216" t="s">
        <v>245</v>
      </c>
    </row>
    <row r="162" s="2" customFormat="1">
      <c r="A162" s="39"/>
      <c r="B162" s="40"/>
      <c r="C162" s="41"/>
      <c r="D162" s="223" t="s">
        <v>131</v>
      </c>
      <c r="E162" s="41"/>
      <c r="F162" s="224" t="s">
        <v>227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131</v>
      </c>
      <c r="AU162" s="18" t="s">
        <v>82</v>
      </c>
    </row>
    <row r="163" s="13" customFormat="1">
      <c r="A163" s="13"/>
      <c r="B163" s="225"/>
      <c r="C163" s="226"/>
      <c r="D163" s="223" t="s">
        <v>133</v>
      </c>
      <c r="E163" s="227" t="s">
        <v>19</v>
      </c>
      <c r="F163" s="228" t="s">
        <v>233</v>
      </c>
      <c r="G163" s="226"/>
      <c r="H163" s="229">
        <v>23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133</v>
      </c>
      <c r="AU163" s="235" t="s">
        <v>82</v>
      </c>
      <c r="AV163" s="13" t="s">
        <v>82</v>
      </c>
      <c r="AW163" s="13" t="s">
        <v>34</v>
      </c>
      <c r="AX163" s="13" t="s">
        <v>80</v>
      </c>
      <c r="AY163" s="235" t="s">
        <v>120</v>
      </c>
    </row>
    <row r="164" s="2" customFormat="1" ht="16.5" customHeight="1">
      <c r="A164" s="39"/>
      <c r="B164" s="40"/>
      <c r="C164" s="247" t="s">
        <v>246</v>
      </c>
      <c r="D164" s="247" t="s">
        <v>222</v>
      </c>
      <c r="E164" s="248" t="s">
        <v>247</v>
      </c>
      <c r="F164" s="249" t="s">
        <v>248</v>
      </c>
      <c r="G164" s="250" t="s">
        <v>225</v>
      </c>
      <c r="H164" s="251">
        <v>23</v>
      </c>
      <c r="I164" s="252"/>
      <c r="J164" s="253">
        <f>ROUND(I164*H164,2)</f>
        <v>0</v>
      </c>
      <c r="K164" s="249" t="s">
        <v>19</v>
      </c>
      <c r="L164" s="254"/>
      <c r="M164" s="255" t="s">
        <v>19</v>
      </c>
      <c r="N164" s="256" t="s">
        <v>43</v>
      </c>
      <c r="O164" s="85"/>
      <c r="P164" s="214">
        <f>O164*H164</f>
        <v>0</v>
      </c>
      <c r="Q164" s="214">
        <v>0.77000000000000002</v>
      </c>
      <c r="R164" s="214">
        <f>Q164*H164</f>
        <v>17.710000000000001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174</v>
      </c>
      <c r="AT164" s="216" t="s">
        <v>222</v>
      </c>
      <c r="AU164" s="216" t="s">
        <v>82</v>
      </c>
      <c r="AY164" s="18" t="s">
        <v>120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80</v>
      </c>
      <c r="BK164" s="217">
        <f>ROUND(I164*H164,2)</f>
        <v>0</v>
      </c>
      <c r="BL164" s="18" t="s">
        <v>127</v>
      </c>
      <c r="BM164" s="216" t="s">
        <v>249</v>
      </c>
    </row>
    <row r="165" s="2" customFormat="1">
      <c r="A165" s="39"/>
      <c r="B165" s="40"/>
      <c r="C165" s="41"/>
      <c r="D165" s="223" t="s">
        <v>131</v>
      </c>
      <c r="E165" s="41"/>
      <c r="F165" s="224" t="s">
        <v>227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131</v>
      </c>
      <c r="AU165" s="18" t="s">
        <v>82</v>
      </c>
    </row>
    <row r="166" s="13" customFormat="1">
      <c r="A166" s="13"/>
      <c r="B166" s="225"/>
      <c r="C166" s="226"/>
      <c r="D166" s="223" t="s">
        <v>133</v>
      </c>
      <c r="E166" s="227" t="s">
        <v>19</v>
      </c>
      <c r="F166" s="228" t="s">
        <v>233</v>
      </c>
      <c r="G166" s="226"/>
      <c r="H166" s="229">
        <v>23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133</v>
      </c>
      <c r="AU166" s="235" t="s">
        <v>82</v>
      </c>
      <c r="AV166" s="13" t="s">
        <v>82</v>
      </c>
      <c r="AW166" s="13" t="s">
        <v>34</v>
      </c>
      <c r="AX166" s="13" t="s">
        <v>80</v>
      </c>
      <c r="AY166" s="235" t="s">
        <v>120</v>
      </c>
    </row>
    <row r="167" s="2" customFormat="1" ht="66.75" customHeight="1">
      <c r="A167" s="39"/>
      <c r="B167" s="40"/>
      <c r="C167" s="205" t="s">
        <v>250</v>
      </c>
      <c r="D167" s="205" t="s">
        <v>122</v>
      </c>
      <c r="E167" s="206" t="s">
        <v>251</v>
      </c>
      <c r="F167" s="207" t="s">
        <v>252</v>
      </c>
      <c r="G167" s="208" t="s">
        <v>125</v>
      </c>
      <c r="H167" s="209">
        <v>2.5</v>
      </c>
      <c r="I167" s="210"/>
      <c r="J167" s="211">
        <f>ROUND(I167*H167,2)</f>
        <v>0</v>
      </c>
      <c r="K167" s="207" t="s">
        <v>126</v>
      </c>
      <c r="L167" s="45"/>
      <c r="M167" s="212" t="s">
        <v>19</v>
      </c>
      <c r="N167" s="213" t="s">
        <v>43</v>
      </c>
      <c r="O167" s="85"/>
      <c r="P167" s="214">
        <f>O167*H167</f>
        <v>0</v>
      </c>
      <c r="Q167" s="214">
        <v>2.7919499999999999</v>
      </c>
      <c r="R167" s="214">
        <f>Q167*H167</f>
        <v>6.9798749999999998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127</v>
      </c>
      <c r="AT167" s="216" t="s">
        <v>122</v>
      </c>
      <c r="AU167" s="216" t="s">
        <v>82</v>
      </c>
      <c r="AY167" s="18" t="s">
        <v>120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80</v>
      </c>
      <c r="BK167" s="217">
        <f>ROUND(I167*H167,2)</f>
        <v>0</v>
      </c>
      <c r="BL167" s="18" t="s">
        <v>127</v>
      </c>
      <c r="BM167" s="216" t="s">
        <v>253</v>
      </c>
    </row>
    <row r="168" s="2" customFormat="1">
      <c r="A168" s="39"/>
      <c r="B168" s="40"/>
      <c r="C168" s="41"/>
      <c r="D168" s="218" t="s">
        <v>129</v>
      </c>
      <c r="E168" s="41"/>
      <c r="F168" s="219" t="s">
        <v>254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129</v>
      </c>
      <c r="AU168" s="18" t="s">
        <v>82</v>
      </c>
    </row>
    <row r="169" s="2" customFormat="1">
      <c r="A169" s="39"/>
      <c r="B169" s="40"/>
      <c r="C169" s="41"/>
      <c r="D169" s="223" t="s">
        <v>131</v>
      </c>
      <c r="E169" s="41"/>
      <c r="F169" s="224" t="s">
        <v>255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131</v>
      </c>
      <c r="AU169" s="18" t="s">
        <v>82</v>
      </c>
    </row>
    <row r="170" s="13" customFormat="1">
      <c r="A170" s="13"/>
      <c r="B170" s="225"/>
      <c r="C170" s="226"/>
      <c r="D170" s="223" t="s">
        <v>133</v>
      </c>
      <c r="E170" s="227" t="s">
        <v>19</v>
      </c>
      <c r="F170" s="228" t="s">
        <v>256</v>
      </c>
      <c r="G170" s="226"/>
      <c r="H170" s="229">
        <v>2.5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133</v>
      </c>
      <c r="AU170" s="235" t="s">
        <v>82</v>
      </c>
      <c r="AV170" s="13" t="s">
        <v>82</v>
      </c>
      <c r="AW170" s="13" t="s">
        <v>34</v>
      </c>
      <c r="AX170" s="13" t="s">
        <v>80</v>
      </c>
      <c r="AY170" s="235" t="s">
        <v>120</v>
      </c>
    </row>
    <row r="171" s="2" customFormat="1" ht="66.75" customHeight="1">
      <c r="A171" s="39"/>
      <c r="B171" s="40"/>
      <c r="C171" s="205" t="s">
        <v>7</v>
      </c>
      <c r="D171" s="205" t="s">
        <v>122</v>
      </c>
      <c r="E171" s="206" t="s">
        <v>257</v>
      </c>
      <c r="F171" s="207" t="s">
        <v>258</v>
      </c>
      <c r="G171" s="208" t="s">
        <v>125</v>
      </c>
      <c r="H171" s="209">
        <v>10.32</v>
      </c>
      <c r="I171" s="210"/>
      <c r="J171" s="211">
        <f>ROUND(I171*H171,2)</f>
        <v>0</v>
      </c>
      <c r="K171" s="207" t="s">
        <v>126</v>
      </c>
      <c r="L171" s="45"/>
      <c r="M171" s="212" t="s">
        <v>19</v>
      </c>
      <c r="N171" s="213" t="s">
        <v>43</v>
      </c>
      <c r="O171" s="85"/>
      <c r="P171" s="214">
        <f>O171*H171</f>
        <v>0</v>
      </c>
      <c r="Q171" s="214">
        <v>2.8332299999999999</v>
      </c>
      <c r="R171" s="214">
        <f>Q171*H171</f>
        <v>29.238933599999999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127</v>
      </c>
      <c r="AT171" s="216" t="s">
        <v>122</v>
      </c>
      <c r="AU171" s="216" t="s">
        <v>82</v>
      </c>
      <c r="AY171" s="18" t="s">
        <v>120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80</v>
      </c>
      <c r="BK171" s="217">
        <f>ROUND(I171*H171,2)</f>
        <v>0</v>
      </c>
      <c r="BL171" s="18" t="s">
        <v>127</v>
      </c>
      <c r="BM171" s="216" t="s">
        <v>259</v>
      </c>
    </row>
    <row r="172" s="2" customFormat="1">
      <c r="A172" s="39"/>
      <c r="B172" s="40"/>
      <c r="C172" s="41"/>
      <c r="D172" s="218" t="s">
        <v>129</v>
      </c>
      <c r="E172" s="41"/>
      <c r="F172" s="219" t="s">
        <v>260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129</v>
      </c>
      <c r="AU172" s="18" t="s">
        <v>82</v>
      </c>
    </row>
    <row r="173" s="2" customFormat="1">
      <c r="A173" s="39"/>
      <c r="B173" s="40"/>
      <c r="C173" s="41"/>
      <c r="D173" s="223" t="s">
        <v>131</v>
      </c>
      <c r="E173" s="41"/>
      <c r="F173" s="224" t="s">
        <v>261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131</v>
      </c>
      <c r="AU173" s="18" t="s">
        <v>82</v>
      </c>
    </row>
    <row r="174" s="13" customFormat="1">
      <c r="A174" s="13"/>
      <c r="B174" s="225"/>
      <c r="C174" s="226"/>
      <c r="D174" s="223" t="s">
        <v>133</v>
      </c>
      <c r="E174" s="227" t="s">
        <v>19</v>
      </c>
      <c r="F174" s="228" t="s">
        <v>262</v>
      </c>
      <c r="G174" s="226"/>
      <c r="H174" s="229">
        <v>10.32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133</v>
      </c>
      <c r="AU174" s="235" t="s">
        <v>82</v>
      </c>
      <c r="AV174" s="13" t="s">
        <v>82</v>
      </c>
      <c r="AW174" s="13" t="s">
        <v>34</v>
      </c>
      <c r="AX174" s="13" t="s">
        <v>80</v>
      </c>
      <c r="AY174" s="235" t="s">
        <v>120</v>
      </c>
    </row>
    <row r="175" s="2" customFormat="1" ht="76.35" customHeight="1">
      <c r="A175" s="39"/>
      <c r="B175" s="40"/>
      <c r="C175" s="205" t="s">
        <v>263</v>
      </c>
      <c r="D175" s="205" t="s">
        <v>122</v>
      </c>
      <c r="E175" s="206" t="s">
        <v>264</v>
      </c>
      <c r="F175" s="207" t="s">
        <v>265</v>
      </c>
      <c r="G175" s="208" t="s">
        <v>148</v>
      </c>
      <c r="H175" s="209">
        <v>5</v>
      </c>
      <c r="I175" s="210"/>
      <c r="J175" s="211">
        <f>ROUND(I175*H175,2)</f>
        <v>0</v>
      </c>
      <c r="K175" s="207" t="s">
        <v>126</v>
      </c>
      <c r="L175" s="45"/>
      <c r="M175" s="212" t="s">
        <v>19</v>
      </c>
      <c r="N175" s="213" t="s">
        <v>43</v>
      </c>
      <c r="O175" s="85"/>
      <c r="P175" s="214">
        <f>O175*H175</f>
        <v>0</v>
      </c>
      <c r="Q175" s="214">
        <v>0.0086499999999999997</v>
      </c>
      <c r="R175" s="214">
        <f>Q175*H175</f>
        <v>0.043249999999999997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127</v>
      </c>
      <c r="AT175" s="216" t="s">
        <v>122</v>
      </c>
      <c r="AU175" s="216" t="s">
        <v>82</v>
      </c>
      <c r="AY175" s="18" t="s">
        <v>120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80</v>
      </c>
      <c r="BK175" s="217">
        <f>ROUND(I175*H175,2)</f>
        <v>0</v>
      </c>
      <c r="BL175" s="18" t="s">
        <v>127</v>
      </c>
      <c r="BM175" s="216" t="s">
        <v>266</v>
      </c>
    </row>
    <row r="176" s="2" customFormat="1">
      <c r="A176" s="39"/>
      <c r="B176" s="40"/>
      <c r="C176" s="41"/>
      <c r="D176" s="218" t="s">
        <v>129</v>
      </c>
      <c r="E176" s="41"/>
      <c r="F176" s="219" t="s">
        <v>267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129</v>
      </c>
      <c r="AU176" s="18" t="s">
        <v>82</v>
      </c>
    </row>
    <row r="177" s="2" customFormat="1">
      <c r="A177" s="39"/>
      <c r="B177" s="40"/>
      <c r="C177" s="41"/>
      <c r="D177" s="223" t="s">
        <v>131</v>
      </c>
      <c r="E177" s="41"/>
      <c r="F177" s="224" t="s">
        <v>268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131</v>
      </c>
      <c r="AU177" s="18" t="s">
        <v>82</v>
      </c>
    </row>
    <row r="178" s="13" customFormat="1">
      <c r="A178" s="13"/>
      <c r="B178" s="225"/>
      <c r="C178" s="226"/>
      <c r="D178" s="223" t="s">
        <v>133</v>
      </c>
      <c r="E178" s="227" t="s">
        <v>19</v>
      </c>
      <c r="F178" s="228" t="s">
        <v>153</v>
      </c>
      <c r="G178" s="226"/>
      <c r="H178" s="229">
        <v>5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133</v>
      </c>
      <c r="AU178" s="235" t="s">
        <v>82</v>
      </c>
      <c r="AV178" s="13" t="s">
        <v>82</v>
      </c>
      <c r="AW178" s="13" t="s">
        <v>34</v>
      </c>
      <c r="AX178" s="13" t="s">
        <v>80</v>
      </c>
      <c r="AY178" s="235" t="s">
        <v>120</v>
      </c>
    </row>
    <row r="179" s="2" customFormat="1" ht="78" customHeight="1">
      <c r="A179" s="39"/>
      <c r="B179" s="40"/>
      <c r="C179" s="205" t="s">
        <v>233</v>
      </c>
      <c r="D179" s="205" t="s">
        <v>122</v>
      </c>
      <c r="E179" s="206" t="s">
        <v>269</v>
      </c>
      <c r="F179" s="207" t="s">
        <v>270</v>
      </c>
      <c r="G179" s="208" t="s">
        <v>148</v>
      </c>
      <c r="H179" s="209">
        <v>36</v>
      </c>
      <c r="I179" s="210"/>
      <c r="J179" s="211">
        <f>ROUND(I179*H179,2)</f>
        <v>0</v>
      </c>
      <c r="K179" s="207" t="s">
        <v>126</v>
      </c>
      <c r="L179" s="45"/>
      <c r="M179" s="212" t="s">
        <v>19</v>
      </c>
      <c r="N179" s="213" t="s">
        <v>43</v>
      </c>
      <c r="O179" s="85"/>
      <c r="P179" s="214">
        <f>O179*H179</f>
        <v>0</v>
      </c>
      <c r="Q179" s="214">
        <v>0.0097599999999999996</v>
      </c>
      <c r="R179" s="214">
        <f>Q179*H179</f>
        <v>0.35136000000000001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127</v>
      </c>
      <c r="AT179" s="216" t="s">
        <v>122</v>
      </c>
      <c r="AU179" s="216" t="s">
        <v>82</v>
      </c>
      <c r="AY179" s="18" t="s">
        <v>120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80</v>
      </c>
      <c r="BK179" s="217">
        <f>ROUND(I179*H179,2)</f>
        <v>0</v>
      </c>
      <c r="BL179" s="18" t="s">
        <v>127</v>
      </c>
      <c r="BM179" s="216" t="s">
        <v>271</v>
      </c>
    </row>
    <row r="180" s="2" customFormat="1">
      <c r="A180" s="39"/>
      <c r="B180" s="40"/>
      <c r="C180" s="41"/>
      <c r="D180" s="218" t="s">
        <v>129</v>
      </c>
      <c r="E180" s="41"/>
      <c r="F180" s="219" t="s">
        <v>272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129</v>
      </c>
      <c r="AU180" s="18" t="s">
        <v>82</v>
      </c>
    </row>
    <row r="181" s="13" customFormat="1">
      <c r="A181" s="13"/>
      <c r="B181" s="225"/>
      <c r="C181" s="226"/>
      <c r="D181" s="223" t="s">
        <v>133</v>
      </c>
      <c r="E181" s="227" t="s">
        <v>19</v>
      </c>
      <c r="F181" s="228" t="s">
        <v>273</v>
      </c>
      <c r="G181" s="226"/>
      <c r="H181" s="229">
        <v>36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133</v>
      </c>
      <c r="AU181" s="235" t="s">
        <v>82</v>
      </c>
      <c r="AV181" s="13" t="s">
        <v>82</v>
      </c>
      <c r="AW181" s="13" t="s">
        <v>34</v>
      </c>
      <c r="AX181" s="13" t="s">
        <v>80</v>
      </c>
      <c r="AY181" s="235" t="s">
        <v>120</v>
      </c>
    </row>
    <row r="182" s="2" customFormat="1" ht="76.35" customHeight="1">
      <c r="A182" s="39"/>
      <c r="B182" s="40"/>
      <c r="C182" s="205" t="s">
        <v>274</v>
      </c>
      <c r="D182" s="205" t="s">
        <v>122</v>
      </c>
      <c r="E182" s="206" t="s">
        <v>275</v>
      </c>
      <c r="F182" s="207" t="s">
        <v>276</v>
      </c>
      <c r="G182" s="208" t="s">
        <v>148</v>
      </c>
      <c r="H182" s="209">
        <v>5</v>
      </c>
      <c r="I182" s="210"/>
      <c r="J182" s="211">
        <f>ROUND(I182*H182,2)</f>
        <v>0</v>
      </c>
      <c r="K182" s="207" t="s">
        <v>126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127</v>
      </c>
      <c r="AT182" s="216" t="s">
        <v>122</v>
      </c>
      <c r="AU182" s="216" t="s">
        <v>82</v>
      </c>
      <c r="AY182" s="18" t="s">
        <v>120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80</v>
      </c>
      <c r="BK182" s="217">
        <f>ROUND(I182*H182,2)</f>
        <v>0</v>
      </c>
      <c r="BL182" s="18" t="s">
        <v>127</v>
      </c>
      <c r="BM182" s="216" t="s">
        <v>277</v>
      </c>
    </row>
    <row r="183" s="2" customFormat="1">
      <c r="A183" s="39"/>
      <c r="B183" s="40"/>
      <c r="C183" s="41"/>
      <c r="D183" s="218" t="s">
        <v>129</v>
      </c>
      <c r="E183" s="41"/>
      <c r="F183" s="219" t="s">
        <v>278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129</v>
      </c>
      <c r="AU183" s="18" t="s">
        <v>82</v>
      </c>
    </row>
    <row r="184" s="13" customFormat="1">
      <c r="A184" s="13"/>
      <c r="B184" s="225"/>
      <c r="C184" s="226"/>
      <c r="D184" s="223" t="s">
        <v>133</v>
      </c>
      <c r="E184" s="227" t="s">
        <v>19</v>
      </c>
      <c r="F184" s="228" t="s">
        <v>153</v>
      </c>
      <c r="G184" s="226"/>
      <c r="H184" s="229">
        <v>5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133</v>
      </c>
      <c r="AU184" s="235" t="s">
        <v>82</v>
      </c>
      <c r="AV184" s="13" t="s">
        <v>82</v>
      </c>
      <c r="AW184" s="13" t="s">
        <v>34</v>
      </c>
      <c r="AX184" s="13" t="s">
        <v>80</v>
      </c>
      <c r="AY184" s="235" t="s">
        <v>120</v>
      </c>
    </row>
    <row r="185" s="2" customFormat="1" ht="78" customHeight="1">
      <c r="A185" s="39"/>
      <c r="B185" s="40"/>
      <c r="C185" s="205" t="s">
        <v>228</v>
      </c>
      <c r="D185" s="205" t="s">
        <v>122</v>
      </c>
      <c r="E185" s="206" t="s">
        <v>279</v>
      </c>
      <c r="F185" s="207" t="s">
        <v>280</v>
      </c>
      <c r="G185" s="208" t="s">
        <v>148</v>
      </c>
      <c r="H185" s="209">
        <v>36</v>
      </c>
      <c r="I185" s="210"/>
      <c r="J185" s="211">
        <f>ROUND(I185*H185,2)</f>
        <v>0</v>
      </c>
      <c r="K185" s="207" t="s">
        <v>126</v>
      </c>
      <c r="L185" s="45"/>
      <c r="M185" s="212" t="s">
        <v>19</v>
      </c>
      <c r="N185" s="213" t="s">
        <v>43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127</v>
      </c>
      <c r="AT185" s="216" t="s">
        <v>122</v>
      </c>
      <c r="AU185" s="216" t="s">
        <v>82</v>
      </c>
      <c r="AY185" s="18" t="s">
        <v>120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80</v>
      </c>
      <c r="BK185" s="217">
        <f>ROUND(I185*H185,2)</f>
        <v>0</v>
      </c>
      <c r="BL185" s="18" t="s">
        <v>127</v>
      </c>
      <c r="BM185" s="216" t="s">
        <v>281</v>
      </c>
    </row>
    <row r="186" s="2" customFormat="1">
      <c r="A186" s="39"/>
      <c r="B186" s="40"/>
      <c r="C186" s="41"/>
      <c r="D186" s="218" t="s">
        <v>129</v>
      </c>
      <c r="E186" s="41"/>
      <c r="F186" s="219" t="s">
        <v>282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129</v>
      </c>
      <c r="AU186" s="18" t="s">
        <v>82</v>
      </c>
    </row>
    <row r="187" s="13" customFormat="1">
      <c r="A187" s="13"/>
      <c r="B187" s="225"/>
      <c r="C187" s="226"/>
      <c r="D187" s="223" t="s">
        <v>133</v>
      </c>
      <c r="E187" s="227" t="s">
        <v>19</v>
      </c>
      <c r="F187" s="228" t="s">
        <v>273</v>
      </c>
      <c r="G187" s="226"/>
      <c r="H187" s="229">
        <v>36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133</v>
      </c>
      <c r="AU187" s="235" t="s">
        <v>82</v>
      </c>
      <c r="AV187" s="13" t="s">
        <v>82</v>
      </c>
      <c r="AW187" s="13" t="s">
        <v>34</v>
      </c>
      <c r="AX187" s="13" t="s">
        <v>80</v>
      </c>
      <c r="AY187" s="235" t="s">
        <v>120</v>
      </c>
    </row>
    <row r="188" s="12" customFormat="1" ht="22.8" customHeight="1">
      <c r="A188" s="12"/>
      <c r="B188" s="189"/>
      <c r="C188" s="190"/>
      <c r="D188" s="191" t="s">
        <v>71</v>
      </c>
      <c r="E188" s="203" t="s">
        <v>127</v>
      </c>
      <c r="F188" s="203" t="s">
        <v>283</v>
      </c>
      <c r="G188" s="190"/>
      <c r="H188" s="190"/>
      <c r="I188" s="193"/>
      <c r="J188" s="204">
        <f>BK188</f>
        <v>0</v>
      </c>
      <c r="K188" s="190"/>
      <c r="L188" s="195"/>
      <c r="M188" s="196"/>
      <c r="N188" s="197"/>
      <c r="O188" s="197"/>
      <c r="P188" s="198">
        <f>SUM(P189:P224)</f>
        <v>0</v>
      </c>
      <c r="Q188" s="197"/>
      <c r="R188" s="198">
        <f>SUM(R189:R224)</f>
        <v>338.40485100000001</v>
      </c>
      <c r="S188" s="197"/>
      <c r="T188" s="199">
        <f>SUM(T189:T224)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0" t="s">
        <v>80</v>
      </c>
      <c r="AT188" s="201" t="s">
        <v>71</v>
      </c>
      <c r="AU188" s="201" t="s">
        <v>80</v>
      </c>
      <c r="AY188" s="200" t="s">
        <v>120</v>
      </c>
      <c r="BK188" s="202">
        <f>SUM(BK189:BK224)</f>
        <v>0</v>
      </c>
    </row>
    <row r="189" s="2" customFormat="1" ht="21.75" customHeight="1">
      <c r="A189" s="39"/>
      <c r="B189" s="40"/>
      <c r="C189" s="205" t="s">
        <v>284</v>
      </c>
      <c r="D189" s="205" t="s">
        <v>122</v>
      </c>
      <c r="E189" s="206" t="s">
        <v>285</v>
      </c>
      <c r="F189" s="207" t="s">
        <v>286</v>
      </c>
      <c r="G189" s="208" t="s">
        <v>148</v>
      </c>
      <c r="H189" s="209">
        <v>72</v>
      </c>
      <c r="I189" s="210"/>
      <c r="J189" s="211">
        <f>ROUND(I189*H189,2)</f>
        <v>0</v>
      </c>
      <c r="K189" s="207" t="s">
        <v>126</v>
      </c>
      <c r="L189" s="45"/>
      <c r="M189" s="212" t="s">
        <v>19</v>
      </c>
      <c r="N189" s="213" t="s">
        <v>43</v>
      </c>
      <c r="O189" s="85"/>
      <c r="P189" s="214">
        <f>O189*H189</f>
        <v>0</v>
      </c>
      <c r="Q189" s="214">
        <v>0.21251999999999999</v>
      </c>
      <c r="R189" s="214">
        <f>Q189*H189</f>
        <v>15.30144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127</v>
      </c>
      <c r="AT189" s="216" t="s">
        <v>122</v>
      </c>
      <c r="AU189" s="216" t="s">
        <v>82</v>
      </c>
      <c r="AY189" s="18" t="s">
        <v>120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80</v>
      </c>
      <c r="BK189" s="217">
        <f>ROUND(I189*H189,2)</f>
        <v>0</v>
      </c>
      <c r="BL189" s="18" t="s">
        <v>127</v>
      </c>
      <c r="BM189" s="216" t="s">
        <v>287</v>
      </c>
    </row>
    <row r="190" s="2" customFormat="1">
      <c r="A190" s="39"/>
      <c r="B190" s="40"/>
      <c r="C190" s="41"/>
      <c r="D190" s="218" t="s">
        <v>129</v>
      </c>
      <c r="E190" s="41"/>
      <c r="F190" s="219" t="s">
        <v>288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129</v>
      </c>
      <c r="AU190" s="18" t="s">
        <v>82</v>
      </c>
    </row>
    <row r="191" s="2" customFormat="1">
      <c r="A191" s="39"/>
      <c r="B191" s="40"/>
      <c r="C191" s="41"/>
      <c r="D191" s="223" t="s">
        <v>131</v>
      </c>
      <c r="E191" s="41"/>
      <c r="F191" s="224" t="s">
        <v>289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131</v>
      </c>
      <c r="AU191" s="18" t="s">
        <v>82</v>
      </c>
    </row>
    <row r="192" s="13" customFormat="1">
      <c r="A192" s="13"/>
      <c r="B192" s="225"/>
      <c r="C192" s="226"/>
      <c r="D192" s="223" t="s">
        <v>133</v>
      </c>
      <c r="E192" s="227" t="s">
        <v>19</v>
      </c>
      <c r="F192" s="228" t="s">
        <v>290</v>
      </c>
      <c r="G192" s="226"/>
      <c r="H192" s="229">
        <v>72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133</v>
      </c>
      <c r="AU192" s="235" t="s">
        <v>82</v>
      </c>
      <c r="AV192" s="13" t="s">
        <v>82</v>
      </c>
      <c r="AW192" s="13" t="s">
        <v>34</v>
      </c>
      <c r="AX192" s="13" t="s">
        <v>80</v>
      </c>
      <c r="AY192" s="235" t="s">
        <v>120</v>
      </c>
    </row>
    <row r="193" s="2" customFormat="1" ht="33" customHeight="1">
      <c r="A193" s="39"/>
      <c r="B193" s="40"/>
      <c r="C193" s="205" t="s">
        <v>291</v>
      </c>
      <c r="D193" s="205" t="s">
        <v>122</v>
      </c>
      <c r="E193" s="206" t="s">
        <v>292</v>
      </c>
      <c r="F193" s="207" t="s">
        <v>293</v>
      </c>
      <c r="G193" s="208" t="s">
        <v>148</v>
      </c>
      <c r="H193" s="209">
        <v>155.65000000000001</v>
      </c>
      <c r="I193" s="210"/>
      <c r="J193" s="211">
        <f>ROUND(I193*H193,2)</f>
        <v>0</v>
      </c>
      <c r="K193" s="207" t="s">
        <v>126</v>
      </c>
      <c r="L193" s="45"/>
      <c r="M193" s="212" t="s">
        <v>19</v>
      </c>
      <c r="N193" s="213" t="s">
        <v>43</v>
      </c>
      <c r="O193" s="85"/>
      <c r="P193" s="214">
        <f>O193*H193</f>
        <v>0</v>
      </c>
      <c r="Q193" s="214">
        <v>0.36798999999999998</v>
      </c>
      <c r="R193" s="214">
        <f>Q193*H193</f>
        <v>57.277643499999996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127</v>
      </c>
      <c r="AT193" s="216" t="s">
        <v>122</v>
      </c>
      <c r="AU193" s="216" t="s">
        <v>82</v>
      </c>
      <c r="AY193" s="18" t="s">
        <v>120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80</v>
      </c>
      <c r="BK193" s="217">
        <f>ROUND(I193*H193,2)</f>
        <v>0</v>
      </c>
      <c r="BL193" s="18" t="s">
        <v>127</v>
      </c>
      <c r="BM193" s="216" t="s">
        <v>294</v>
      </c>
    </row>
    <row r="194" s="2" customFormat="1">
      <c r="A194" s="39"/>
      <c r="B194" s="40"/>
      <c r="C194" s="41"/>
      <c r="D194" s="218" t="s">
        <v>129</v>
      </c>
      <c r="E194" s="41"/>
      <c r="F194" s="219" t="s">
        <v>295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129</v>
      </c>
      <c r="AU194" s="18" t="s">
        <v>82</v>
      </c>
    </row>
    <row r="195" s="13" customFormat="1">
      <c r="A195" s="13"/>
      <c r="B195" s="225"/>
      <c r="C195" s="226"/>
      <c r="D195" s="223" t="s">
        <v>133</v>
      </c>
      <c r="E195" s="227" t="s">
        <v>19</v>
      </c>
      <c r="F195" s="228" t="s">
        <v>152</v>
      </c>
      <c r="G195" s="226"/>
      <c r="H195" s="229">
        <v>155.65000000000001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133</v>
      </c>
      <c r="AU195" s="235" t="s">
        <v>82</v>
      </c>
      <c r="AV195" s="13" t="s">
        <v>82</v>
      </c>
      <c r="AW195" s="13" t="s">
        <v>34</v>
      </c>
      <c r="AX195" s="13" t="s">
        <v>80</v>
      </c>
      <c r="AY195" s="235" t="s">
        <v>120</v>
      </c>
    </row>
    <row r="196" s="2" customFormat="1" ht="37.8" customHeight="1">
      <c r="A196" s="39"/>
      <c r="B196" s="40"/>
      <c r="C196" s="205" t="s">
        <v>296</v>
      </c>
      <c r="D196" s="205" t="s">
        <v>122</v>
      </c>
      <c r="E196" s="206" t="s">
        <v>297</v>
      </c>
      <c r="F196" s="207" t="s">
        <v>298</v>
      </c>
      <c r="G196" s="208" t="s">
        <v>125</v>
      </c>
      <c r="H196" s="209">
        <v>9.5</v>
      </c>
      <c r="I196" s="210"/>
      <c r="J196" s="211">
        <f>ROUND(I196*H196,2)</f>
        <v>0</v>
      </c>
      <c r="K196" s="207" t="s">
        <v>126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2.2050000000000001</v>
      </c>
      <c r="R196" s="214">
        <f>Q196*H196</f>
        <v>20.947500000000002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127</v>
      </c>
      <c r="AT196" s="216" t="s">
        <v>122</v>
      </c>
      <c r="AU196" s="216" t="s">
        <v>82</v>
      </c>
      <c r="AY196" s="18" t="s">
        <v>120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127</v>
      </c>
      <c r="BM196" s="216" t="s">
        <v>299</v>
      </c>
    </row>
    <row r="197" s="2" customFormat="1">
      <c r="A197" s="39"/>
      <c r="B197" s="40"/>
      <c r="C197" s="41"/>
      <c r="D197" s="218" t="s">
        <v>129</v>
      </c>
      <c r="E197" s="41"/>
      <c r="F197" s="219" t="s">
        <v>300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129</v>
      </c>
      <c r="AU197" s="18" t="s">
        <v>82</v>
      </c>
    </row>
    <row r="198" s="2" customFormat="1">
      <c r="A198" s="39"/>
      <c r="B198" s="40"/>
      <c r="C198" s="41"/>
      <c r="D198" s="223" t="s">
        <v>131</v>
      </c>
      <c r="E198" s="41"/>
      <c r="F198" s="224" t="s">
        <v>301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131</v>
      </c>
      <c r="AU198" s="18" t="s">
        <v>82</v>
      </c>
    </row>
    <row r="199" s="13" customFormat="1">
      <c r="A199" s="13"/>
      <c r="B199" s="225"/>
      <c r="C199" s="226"/>
      <c r="D199" s="223" t="s">
        <v>133</v>
      </c>
      <c r="E199" s="227" t="s">
        <v>19</v>
      </c>
      <c r="F199" s="228" t="s">
        <v>302</v>
      </c>
      <c r="G199" s="226"/>
      <c r="H199" s="229">
        <v>9.5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133</v>
      </c>
      <c r="AU199" s="235" t="s">
        <v>82</v>
      </c>
      <c r="AV199" s="13" t="s">
        <v>82</v>
      </c>
      <c r="AW199" s="13" t="s">
        <v>34</v>
      </c>
      <c r="AX199" s="13" t="s">
        <v>80</v>
      </c>
      <c r="AY199" s="235" t="s">
        <v>120</v>
      </c>
    </row>
    <row r="200" s="2" customFormat="1" ht="37.8" customHeight="1">
      <c r="A200" s="39"/>
      <c r="B200" s="40"/>
      <c r="C200" s="205" t="s">
        <v>303</v>
      </c>
      <c r="D200" s="205" t="s">
        <v>122</v>
      </c>
      <c r="E200" s="206" t="s">
        <v>304</v>
      </c>
      <c r="F200" s="207" t="s">
        <v>305</v>
      </c>
      <c r="G200" s="208" t="s">
        <v>125</v>
      </c>
      <c r="H200" s="209">
        <v>25</v>
      </c>
      <c r="I200" s="210"/>
      <c r="J200" s="211">
        <f>ROUND(I200*H200,2)</f>
        <v>0</v>
      </c>
      <c r="K200" s="207" t="s">
        <v>126</v>
      </c>
      <c r="L200" s="45"/>
      <c r="M200" s="212" t="s">
        <v>19</v>
      </c>
      <c r="N200" s="213" t="s">
        <v>43</v>
      </c>
      <c r="O200" s="85"/>
      <c r="P200" s="214">
        <f>O200*H200</f>
        <v>0</v>
      </c>
      <c r="Q200" s="214">
        <v>2.4340799999999998</v>
      </c>
      <c r="R200" s="214">
        <f>Q200*H200</f>
        <v>60.851999999999997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127</v>
      </c>
      <c r="AT200" s="216" t="s">
        <v>122</v>
      </c>
      <c r="AU200" s="216" t="s">
        <v>82</v>
      </c>
      <c r="AY200" s="18" t="s">
        <v>120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80</v>
      </c>
      <c r="BK200" s="217">
        <f>ROUND(I200*H200,2)</f>
        <v>0</v>
      </c>
      <c r="BL200" s="18" t="s">
        <v>127</v>
      </c>
      <c r="BM200" s="216" t="s">
        <v>306</v>
      </c>
    </row>
    <row r="201" s="2" customFormat="1">
      <c r="A201" s="39"/>
      <c r="B201" s="40"/>
      <c r="C201" s="41"/>
      <c r="D201" s="218" t="s">
        <v>129</v>
      </c>
      <c r="E201" s="41"/>
      <c r="F201" s="219" t="s">
        <v>307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129</v>
      </c>
      <c r="AU201" s="18" t="s">
        <v>82</v>
      </c>
    </row>
    <row r="202" s="2" customFormat="1">
      <c r="A202" s="39"/>
      <c r="B202" s="40"/>
      <c r="C202" s="41"/>
      <c r="D202" s="223" t="s">
        <v>131</v>
      </c>
      <c r="E202" s="41"/>
      <c r="F202" s="224" t="s">
        <v>308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131</v>
      </c>
      <c r="AU202" s="18" t="s">
        <v>82</v>
      </c>
    </row>
    <row r="203" s="13" customFormat="1">
      <c r="A203" s="13"/>
      <c r="B203" s="225"/>
      <c r="C203" s="226"/>
      <c r="D203" s="223" t="s">
        <v>133</v>
      </c>
      <c r="E203" s="227" t="s">
        <v>19</v>
      </c>
      <c r="F203" s="228" t="s">
        <v>228</v>
      </c>
      <c r="G203" s="226"/>
      <c r="H203" s="229">
        <v>25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133</v>
      </c>
      <c r="AU203" s="235" t="s">
        <v>82</v>
      </c>
      <c r="AV203" s="13" t="s">
        <v>82</v>
      </c>
      <c r="AW203" s="13" t="s">
        <v>34</v>
      </c>
      <c r="AX203" s="13" t="s">
        <v>80</v>
      </c>
      <c r="AY203" s="235" t="s">
        <v>120</v>
      </c>
    </row>
    <row r="204" s="2" customFormat="1" ht="49.05" customHeight="1">
      <c r="A204" s="39"/>
      <c r="B204" s="40"/>
      <c r="C204" s="205" t="s">
        <v>309</v>
      </c>
      <c r="D204" s="205" t="s">
        <v>122</v>
      </c>
      <c r="E204" s="206" t="s">
        <v>310</v>
      </c>
      <c r="F204" s="207" t="s">
        <v>311</v>
      </c>
      <c r="G204" s="208" t="s">
        <v>148</v>
      </c>
      <c r="H204" s="209">
        <v>25</v>
      </c>
      <c r="I204" s="210"/>
      <c r="J204" s="211">
        <f>ROUND(I204*H204,2)</f>
        <v>0</v>
      </c>
      <c r="K204" s="207" t="s">
        <v>126</v>
      </c>
      <c r="L204" s="45"/>
      <c r="M204" s="212" t="s">
        <v>19</v>
      </c>
      <c r="N204" s="213" t="s">
        <v>43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127</v>
      </c>
      <c r="AT204" s="216" t="s">
        <v>122</v>
      </c>
      <c r="AU204" s="216" t="s">
        <v>82</v>
      </c>
      <c r="AY204" s="18" t="s">
        <v>120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80</v>
      </c>
      <c r="BK204" s="217">
        <f>ROUND(I204*H204,2)</f>
        <v>0</v>
      </c>
      <c r="BL204" s="18" t="s">
        <v>127</v>
      </c>
      <c r="BM204" s="216" t="s">
        <v>312</v>
      </c>
    </row>
    <row r="205" s="2" customFormat="1">
      <c r="A205" s="39"/>
      <c r="B205" s="40"/>
      <c r="C205" s="41"/>
      <c r="D205" s="218" t="s">
        <v>129</v>
      </c>
      <c r="E205" s="41"/>
      <c r="F205" s="219" t="s">
        <v>313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129</v>
      </c>
      <c r="AU205" s="18" t="s">
        <v>82</v>
      </c>
    </row>
    <row r="206" s="13" customFormat="1">
      <c r="A206" s="13"/>
      <c r="B206" s="225"/>
      <c r="C206" s="226"/>
      <c r="D206" s="223" t="s">
        <v>133</v>
      </c>
      <c r="E206" s="227" t="s">
        <v>19</v>
      </c>
      <c r="F206" s="228" t="s">
        <v>228</v>
      </c>
      <c r="G206" s="226"/>
      <c r="H206" s="229">
        <v>25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133</v>
      </c>
      <c r="AU206" s="235" t="s">
        <v>82</v>
      </c>
      <c r="AV206" s="13" t="s">
        <v>82</v>
      </c>
      <c r="AW206" s="13" t="s">
        <v>34</v>
      </c>
      <c r="AX206" s="13" t="s">
        <v>80</v>
      </c>
      <c r="AY206" s="235" t="s">
        <v>120</v>
      </c>
    </row>
    <row r="207" s="2" customFormat="1" ht="24.15" customHeight="1">
      <c r="A207" s="39"/>
      <c r="B207" s="40"/>
      <c r="C207" s="205" t="s">
        <v>314</v>
      </c>
      <c r="D207" s="205" t="s">
        <v>122</v>
      </c>
      <c r="E207" s="206" t="s">
        <v>315</v>
      </c>
      <c r="F207" s="207" t="s">
        <v>316</v>
      </c>
      <c r="G207" s="208" t="s">
        <v>125</v>
      </c>
      <c r="H207" s="209">
        <v>17</v>
      </c>
      <c r="I207" s="210"/>
      <c r="J207" s="211">
        <f>ROUND(I207*H207,2)</f>
        <v>0</v>
      </c>
      <c r="K207" s="207" t="s">
        <v>126</v>
      </c>
      <c r="L207" s="45"/>
      <c r="M207" s="212" t="s">
        <v>19</v>
      </c>
      <c r="N207" s="213" t="s">
        <v>43</v>
      </c>
      <c r="O207" s="85"/>
      <c r="P207" s="214">
        <f>O207*H207</f>
        <v>0</v>
      </c>
      <c r="Q207" s="214">
        <v>2.4327899999999998</v>
      </c>
      <c r="R207" s="214">
        <f>Q207*H207</f>
        <v>41.357429999999994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127</v>
      </c>
      <c r="AT207" s="216" t="s">
        <v>122</v>
      </c>
      <c r="AU207" s="216" t="s">
        <v>82</v>
      </c>
      <c r="AY207" s="18" t="s">
        <v>120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80</v>
      </c>
      <c r="BK207" s="217">
        <f>ROUND(I207*H207,2)</f>
        <v>0</v>
      </c>
      <c r="BL207" s="18" t="s">
        <v>127</v>
      </c>
      <c r="BM207" s="216" t="s">
        <v>317</v>
      </c>
    </row>
    <row r="208" s="2" customFormat="1">
      <c r="A208" s="39"/>
      <c r="B208" s="40"/>
      <c r="C208" s="41"/>
      <c r="D208" s="218" t="s">
        <v>129</v>
      </c>
      <c r="E208" s="41"/>
      <c r="F208" s="219" t="s">
        <v>318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129</v>
      </c>
      <c r="AU208" s="18" t="s">
        <v>82</v>
      </c>
    </row>
    <row r="209" s="2" customFormat="1">
      <c r="A209" s="39"/>
      <c r="B209" s="40"/>
      <c r="C209" s="41"/>
      <c r="D209" s="223" t="s">
        <v>131</v>
      </c>
      <c r="E209" s="41"/>
      <c r="F209" s="224" t="s">
        <v>319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131</v>
      </c>
      <c r="AU209" s="18" t="s">
        <v>82</v>
      </c>
    </row>
    <row r="210" s="13" customFormat="1">
      <c r="A210" s="13"/>
      <c r="B210" s="225"/>
      <c r="C210" s="226"/>
      <c r="D210" s="223" t="s">
        <v>133</v>
      </c>
      <c r="E210" s="227" t="s">
        <v>19</v>
      </c>
      <c r="F210" s="228" t="s">
        <v>238</v>
      </c>
      <c r="G210" s="226"/>
      <c r="H210" s="229">
        <v>17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133</v>
      </c>
      <c r="AU210" s="235" t="s">
        <v>82</v>
      </c>
      <c r="AV210" s="13" t="s">
        <v>82</v>
      </c>
      <c r="AW210" s="13" t="s">
        <v>34</v>
      </c>
      <c r="AX210" s="13" t="s">
        <v>80</v>
      </c>
      <c r="AY210" s="235" t="s">
        <v>120</v>
      </c>
    </row>
    <row r="211" s="2" customFormat="1" ht="44.25" customHeight="1">
      <c r="A211" s="39"/>
      <c r="B211" s="40"/>
      <c r="C211" s="205" t="s">
        <v>320</v>
      </c>
      <c r="D211" s="205" t="s">
        <v>122</v>
      </c>
      <c r="E211" s="206" t="s">
        <v>321</v>
      </c>
      <c r="F211" s="207" t="s">
        <v>322</v>
      </c>
      <c r="G211" s="208" t="s">
        <v>148</v>
      </c>
      <c r="H211" s="209">
        <v>5</v>
      </c>
      <c r="I211" s="210"/>
      <c r="J211" s="211">
        <f>ROUND(I211*H211,2)</f>
        <v>0</v>
      </c>
      <c r="K211" s="207" t="s">
        <v>126</v>
      </c>
      <c r="L211" s="45"/>
      <c r="M211" s="212" t="s">
        <v>19</v>
      </c>
      <c r="N211" s="213" t="s">
        <v>43</v>
      </c>
      <c r="O211" s="85"/>
      <c r="P211" s="214">
        <f>O211*H211</f>
        <v>0</v>
      </c>
      <c r="Q211" s="214">
        <v>0.82326999999999995</v>
      </c>
      <c r="R211" s="214">
        <f>Q211*H211</f>
        <v>4.1163499999999997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127</v>
      </c>
      <c r="AT211" s="216" t="s">
        <v>122</v>
      </c>
      <c r="AU211" s="216" t="s">
        <v>82</v>
      </c>
      <c r="AY211" s="18" t="s">
        <v>120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80</v>
      </c>
      <c r="BK211" s="217">
        <f>ROUND(I211*H211,2)</f>
        <v>0</v>
      </c>
      <c r="BL211" s="18" t="s">
        <v>127</v>
      </c>
      <c r="BM211" s="216" t="s">
        <v>323</v>
      </c>
    </row>
    <row r="212" s="2" customFormat="1">
      <c r="A212" s="39"/>
      <c r="B212" s="40"/>
      <c r="C212" s="41"/>
      <c r="D212" s="218" t="s">
        <v>129</v>
      </c>
      <c r="E212" s="41"/>
      <c r="F212" s="219" t="s">
        <v>324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129</v>
      </c>
      <c r="AU212" s="18" t="s">
        <v>82</v>
      </c>
    </row>
    <row r="213" s="2" customFormat="1">
      <c r="A213" s="39"/>
      <c r="B213" s="40"/>
      <c r="C213" s="41"/>
      <c r="D213" s="223" t="s">
        <v>131</v>
      </c>
      <c r="E213" s="41"/>
      <c r="F213" s="224" t="s">
        <v>325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131</v>
      </c>
      <c r="AU213" s="18" t="s">
        <v>82</v>
      </c>
    </row>
    <row r="214" s="13" customFormat="1">
      <c r="A214" s="13"/>
      <c r="B214" s="225"/>
      <c r="C214" s="226"/>
      <c r="D214" s="223" t="s">
        <v>133</v>
      </c>
      <c r="E214" s="227" t="s">
        <v>19</v>
      </c>
      <c r="F214" s="228" t="s">
        <v>153</v>
      </c>
      <c r="G214" s="226"/>
      <c r="H214" s="229">
        <v>5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133</v>
      </c>
      <c r="AU214" s="235" t="s">
        <v>82</v>
      </c>
      <c r="AV214" s="13" t="s">
        <v>82</v>
      </c>
      <c r="AW214" s="13" t="s">
        <v>34</v>
      </c>
      <c r="AX214" s="13" t="s">
        <v>80</v>
      </c>
      <c r="AY214" s="235" t="s">
        <v>120</v>
      </c>
    </row>
    <row r="215" s="2" customFormat="1" ht="44.25" customHeight="1">
      <c r="A215" s="39"/>
      <c r="B215" s="40"/>
      <c r="C215" s="205" t="s">
        <v>326</v>
      </c>
      <c r="D215" s="205" t="s">
        <v>122</v>
      </c>
      <c r="E215" s="206" t="s">
        <v>327</v>
      </c>
      <c r="F215" s="207" t="s">
        <v>328</v>
      </c>
      <c r="G215" s="208" t="s">
        <v>148</v>
      </c>
      <c r="H215" s="209">
        <v>23.800000000000001</v>
      </c>
      <c r="I215" s="210"/>
      <c r="J215" s="211">
        <f>ROUND(I215*H215,2)</f>
        <v>0</v>
      </c>
      <c r="K215" s="207" t="s">
        <v>19</v>
      </c>
      <c r="L215" s="45"/>
      <c r="M215" s="212" t="s">
        <v>19</v>
      </c>
      <c r="N215" s="213" t="s">
        <v>43</v>
      </c>
      <c r="O215" s="85"/>
      <c r="P215" s="214">
        <f>O215*H215</f>
        <v>0</v>
      </c>
      <c r="Q215" s="214">
        <v>0.82326999999999995</v>
      </c>
      <c r="R215" s="214">
        <f>Q215*H215</f>
        <v>19.593826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127</v>
      </c>
      <c r="AT215" s="216" t="s">
        <v>122</v>
      </c>
      <c r="AU215" s="216" t="s">
        <v>82</v>
      </c>
      <c r="AY215" s="18" t="s">
        <v>120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80</v>
      </c>
      <c r="BK215" s="217">
        <f>ROUND(I215*H215,2)</f>
        <v>0</v>
      </c>
      <c r="BL215" s="18" t="s">
        <v>127</v>
      </c>
      <c r="BM215" s="216" t="s">
        <v>329</v>
      </c>
    </row>
    <row r="216" s="2" customFormat="1">
      <c r="A216" s="39"/>
      <c r="B216" s="40"/>
      <c r="C216" s="41"/>
      <c r="D216" s="223" t="s">
        <v>131</v>
      </c>
      <c r="E216" s="41"/>
      <c r="F216" s="224" t="s">
        <v>330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131</v>
      </c>
      <c r="AU216" s="18" t="s">
        <v>82</v>
      </c>
    </row>
    <row r="217" s="13" customFormat="1">
      <c r="A217" s="13"/>
      <c r="B217" s="225"/>
      <c r="C217" s="226"/>
      <c r="D217" s="223" t="s">
        <v>133</v>
      </c>
      <c r="E217" s="227" t="s">
        <v>19</v>
      </c>
      <c r="F217" s="228" t="s">
        <v>331</v>
      </c>
      <c r="G217" s="226"/>
      <c r="H217" s="229">
        <v>23.800000000000001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133</v>
      </c>
      <c r="AU217" s="235" t="s">
        <v>82</v>
      </c>
      <c r="AV217" s="13" t="s">
        <v>82</v>
      </c>
      <c r="AW217" s="13" t="s">
        <v>34</v>
      </c>
      <c r="AX217" s="13" t="s">
        <v>80</v>
      </c>
      <c r="AY217" s="235" t="s">
        <v>120</v>
      </c>
    </row>
    <row r="218" s="2" customFormat="1" ht="44.25" customHeight="1">
      <c r="A218" s="39"/>
      <c r="B218" s="40"/>
      <c r="C218" s="205" t="s">
        <v>332</v>
      </c>
      <c r="D218" s="205" t="s">
        <v>122</v>
      </c>
      <c r="E218" s="206" t="s">
        <v>333</v>
      </c>
      <c r="F218" s="207" t="s">
        <v>334</v>
      </c>
      <c r="G218" s="208" t="s">
        <v>148</v>
      </c>
      <c r="H218" s="209">
        <v>15</v>
      </c>
      <c r="I218" s="210"/>
      <c r="J218" s="211">
        <f>ROUND(I218*H218,2)</f>
        <v>0</v>
      </c>
      <c r="K218" s="207" t="s">
        <v>126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0.93779000000000001</v>
      </c>
      <c r="R218" s="214">
        <f>Q218*H218</f>
        <v>14.066850000000001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127</v>
      </c>
      <c r="AT218" s="216" t="s">
        <v>122</v>
      </c>
      <c r="AU218" s="216" t="s">
        <v>82</v>
      </c>
      <c r="AY218" s="18" t="s">
        <v>120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127</v>
      </c>
      <c r="BM218" s="216" t="s">
        <v>335</v>
      </c>
    </row>
    <row r="219" s="2" customFormat="1">
      <c r="A219" s="39"/>
      <c r="B219" s="40"/>
      <c r="C219" s="41"/>
      <c r="D219" s="218" t="s">
        <v>129</v>
      </c>
      <c r="E219" s="41"/>
      <c r="F219" s="219" t="s">
        <v>336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129</v>
      </c>
      <c r="AU219" s="18" t="s">
        <v>82</v>
      </c>
    </row>
    <row r="220" s="2" customFormat="1">
      <c r="A220" s="39"/>
      <c r="B220" s="40"/>
      <c r="C220" s="41"/>
      <c r="D220" s="223" t="s">
        <v>131</v>
      </c>
      <c r="E220" s="41"/>
      <c r="F220" s="224" t="s">
        <v>337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131</v>
      </c>
      <c r="AU220" s="18" t="s">
        <v>82</v>
      </c>
    </row>
    <row r="221" s="13" customFormat="1">
      <c r="A221" s="13"/>
      <c r="B221" s="225"/>
      <c r="C221" s="226"/>
      <c r="D221" s="223" t="s">
        <v>133</v>
      </c>
      <c r="E221" s="227" t="s">
        <v>19</v>
      </c>
      <c r="F221" s="228" t="s">
        <v>229</v>
      </c>
      <c r="G221" s="226"/>
      <c r="H221" s="229">
        <v>15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133</v>
      </c>
      <c r="AU221" s="235" t="s">
        <v>82</v>
      </c>
      <c r="AV221" s="13" t="s">
        <v>82</v>
      </c>
      <c r="AW221" s="13" t="s">
        <v>34</v>
      </c>
      <c r="AX221" s="13" t="s">
        <v>80</v>
      </c>
      <c r="AY221" s="235" t="s">
        <v>120</v>
      </c>
    </row>
    <row r="222" s="2" customFormat="1" ht="44.25" customHeight="1">
      <c r="A222" s="39"/>
      <c r="B222" s="40"/>
      <c r="C222" s="205" t="s">
        <v>338</v>
      </c>
      <c r="D222" s="205" t="s">
        <v>122</v>
      </c>
      <c r="E222" s="206" t="s">
        <v>339</v>
      </c>
      <c r="F222" s="207" t="s">
        <v>340</v>
      </c>
      <c r="G222" s="208" t="s">
        <v>148</v>
      </c>
      <c r="H222" s="209">
        <v>111.84999999999999</v>
      </c>
      <c r="I222" s="210"/>
      <c r="J222" s="211">
        <f>ROUND(I222*H222,2)</f>
        <v>0</v>
      </c>
      <c r="K222" s="207" t="s">
        <v>19</v>
      </c>
      <c r="L222" s="45"/>
      <c r="M222" s="212" t="s">
        <v>19</v>
      </c>
      <c r="N222" s="213" t="s">
        <v>43</v>
      </c>
      <c r="O222" s="85"/>
      <c r="P222" s="214">
        <f>O222*H222</f>
        <v>0</v>
      </c>
      <c r="Q222" s="214">
        <v>0.93779000000000001</v>
      </c>
      <c r="R222" s="214">
        <f>Q222*H222</f>
        <v>104.8918115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127</v>
      </c>
      <c r="AT222" s="216" t="s">
        <v>122</v>
      </c>
      <c r="AU222" s="216" t="s">
        <v>82</v>
      </c>
      <c r="AY222" s="18" t="s">
        <v>120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80</v>
      </c>
      <c r="BK222" s="217">
        <f>ROUND(I222*H222,2)</f>
        <v>0</v>
      </c>
      <c r="BL222" s="18" t="s">
        <v>127</v>
      </c>
      <c r="BM222" s="216" t="s">
        <v>341</v>
      </c>
    </row>
    <row r="223" s="2" customFormat="1">
      <c r="A223" s="39"/>
      <c r="B223" s="40"/>
      <c r="C223" s="41"/>
      <c r="D223" s="223" t="s">
        <v>131</v>
      </c>
      <c r="E223" s="41"/>
      <c r="F223" s="224" t="s">
        <v>342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131</v>
      </c>
      <c r="AU223" s="18" t="s">
        <v>82</v>
      </c>
    </row>
    <row r="224" s="13" customFormat="1">
      <c r="A224" s="13"/>
      <c r="B224" s="225"/>
      <c r="C224" s="226"/>
      <c r="D224" s="223" t="s">
        <v>133</v>
      </c>
      <c r="E224" s="227" t="s">
        <v>19</v>
      </c>
      <c r="F224" s="228" t="s">
        <v>343</v>
      </c>
      <c r="G224" s="226"/>
      <c r="H224" s="229">
        <v>111.84999999999999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133</v>
      </c>
      <c r="AU224" s="235" t="s">
        <v>82</v>
      </c>
      <c r="AV224" s="13" t="s">
        <v>82</v>
      </c>
      <c r="AW224" s="13" t="s">
        <v>34</v>
      </c>
      <c r="AX224" s="13" t="s">
        <v>80</v>
      </c>
      <c r="AY224" s="235" t="s">
        <v>120</v>
      </c>
    </row>
    <row r="225" s="12" customFormat="1" ht="22.8" customHeight="1">
      <c r="A225" s="12"/>
      <c r="B225" s="189"/>
      <c r="C225" s="190"/>
      <c r="D225" s="191" t="s">
        <v>71</v>
      </c>
      <c r="E225" s="203" t="s">
        <v>160</v>
      </c>
      <c r="F225" s="203" t="s">
        <v>344</v>
      </c>
      <c r="G225" s="190"/>
      <c r="H225" s="190"/>
      <c r="I225" s="193"/>
      <c r="J225" s="204">
        <f>BK225</f>
        <v>0</v>
      </c>
      <c r="K225" s="190"/>
      <c r="L225" s="195"/>
      <c r="M225" s="196"/>
      <c r="N225" s="197"/>
      <c r="O225" s="197"/>
      <c r="P225" s="198">
        <f>SUM(P226:P229)</f>
        <v>0</v>
      </c>
      <c r="Q225" s="197"/>
      <c r="R225" s="198">
        <f>SUM(R226:R229)</f>
        <v>3.8541999999999996</v>
      </c>
      <c r="S225" s="197"/>
      <c r="T225" s="199">
        <f>SUM(T226:T229)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0" t="s">
        <v>80</v>
      </c>
      <c r="AT225" s="201" t="s">
        <v>71</v>
      </c>
      <c r="AU225" s="201" t="s">
        <v>80</v>
      </c>
      <c r="AY225" s="200" t="s">
        <v>120</v>
      </c>
      <c r="BK225" s="202">
        <f>SUM(BK226:BK229)</f>
        <v>0</v>
      </c>
    </row>
    <row r="226" s="2" customFormat="1" ht="37.8" customHeight="1">
      <c r="A226" s="39"/>
      <c r="B226" s="40"/>
      <c r="C226" s="205" t="s">
        <v>345</v>
      </c>
      <c r="D226" s="205" t="s">
        <v>122</v>
      </c>
      <c r="E226" s="206" t="s">
        <v>346</v>
      </c>
      <c r="F226" s="207" t="s">
        <v>347</v>
      </c>
      <c r="G226" s="208" t="s">
        <v>148</v>
      </c>
      <c r="H226" s="209">
        <v>70</v>
      </c>
      <c r="I226" s="210"/>
      <c r="J226" s="211">
        <f>ROUND(I226*H226,2)</f>
        <v>0</v>
      </c>
      <c r="K226" s="207" t="s">
        <v>126</v>
      </c>
      <c r="L226" s="45"/>
      <c r="M226" s="212" t="s">
        <v>19</v>
      </c>
      <c r="N226" s="213" t="s">
        <v>43</v>
      </c>
      <c r="O226" s="85"/>
      <c r="P226" s="214">
        <f>O226*H226</f>
        <v>0</v>
      </c>
      <c r="Q226" s="214">
        <v>0.055059999999999998</v>
      </c>
      <c r="R226" s="214">
        <f>Q226*H226</f>
        <v>3.8541999999999996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127</v>
      </c>
      <c r="AT226" s="216" t="s">
        <v>122</v>
      </c>
      <c r="AU226" s="216" t="s">
        <v>82</v>
      </c>
      <c r="AY226" s="18" t="s">
        <v>120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80</v>
      </c>
      <c r="BK226" s="217">
        <f>ROUND(I226*H226,2)</f>
        <v>0</v>
      </c>
      <c r="BL226" s="18" t="s">
        <v>127</v>
      </c>
      <c r="BM226" s="216" t="s">
        <v>348</v>
      </c>
    </row>
    <row r="227" s="2" customFormat="1">
      <c r="A227" s="39"/>
      <c r="B227" s="40"/>
      <c r="C227" s="41"/>
      <c r="D227" s="218" t="s">
        <v>129</v>
      </c>
      <c r="E227" s="41"/>
      <c r="F227" s="219" t="s">
        <v>349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129</v>
      </c>
      <c r="AU227" s="18" t="s">
        <v>82</v>
      </c>
    </row>
    <row r="228" s="2" customFormat="1">
      <c r="A228" s="39"/>
      <c r="B228" s="40"/>
      <c r="C228" s="41"/>
      <c r="D228" s="223" t="s">
        <v>131</v>
      </c>
      <c r="E228" s="41"/>
      <c r="F228" s="224" t="s">
        <v>350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131</v>
      </c>
      <c r="AU228" s="18" t="s">
        <v>82</v>
      </c>
    </row>
    <row r="229" s="13" customFormat="1">
      <c r="A229" s="13"/>
      <c r="B229" s="225"/>
      <c r="C229" s="226"/>
      <c r="D229" s="223" t="s">
        <v>133</v>
      </c>
      <c r="E229" s="227" t="s">
        <v>19</v>
      </c>
      <c r="F229" s="228" t="s">
        <v>351</v>
      </c>
      <c r="G229" s="226"/>
      <c r="H229" s="229">
        <v>70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133</v>
      </c>
      <c r="AU229" s="235" t="s">
        <v>82</v>
      </c>
      <c r="AV229" s="13" t="s">
        <v>82</v>
      </c>
      <c r="AW229" s="13" t="s">
        <v>34</v>
      </c>
      <c r="AX229" s="13" t="s">
        <v>80</v>
      </c>
      <c r="AY229" s="235" t="s">
        <v>120</v>
      </c>
    </row>
    <row r="230" s="12" customFormat="1" ht="22.8" customHeight="1">
      <c r="A230" s="12"/>
      <c r="B230" s="189"/>
      <c r="C230" s="190"/>
      <c r="D230" s="191" t="s">
        <v>71</v>
      </c>
      <c r="E230" s="203" t="s">
        <v>174</v>
      </c>
      <c r="F230" s="203" t="s">
        <v>352</v>
      </c>
      <c r="G230" s="190"/>
      <c r="H230" s="190"/>
      <c r="I230" s="193"/>
      <c r="J230" s="204">
        <f>BK230</f>
        <v>0</v>
      </c>
      <c r="K230" s="190"/>
      <c r="L230" s="195"/>
      <c r="M230" s="196"/>
      <c r="N230" s="197"/>
      <c r="O230" s="197"/>
      <c r="P230" s="198">
        <f>SUM(P231:P242)</f>
        <v>0</v>
      </c>
      <c r="Q230" s="197"/>
      <c r="R230" s="198">
        <f>SUM(R231:R242)</f>
        <v>0.032149999999999998</v>
      </c>
      <c r="S230" s="197"/>
      <c r="T230" s="199">
        <f>SUM(T231:T242)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0" t="s">
        <v>80</v>
      </c>
      <c r="AT230" s="201" t="s">
        <v>71</v>
      </c>
      <c r="AU230" s="201" t="s">
        <v>80</v>
      </c>
      <c r="AY230" s="200" t="s">
        <v>120</v>
      </c>
      <c r="BK230" s="202">
        <f>SUM(BK231:BK242)</f>
        <v>0</v>
      </c>
    </row>
    <row r="231" s="2" customFormat="1" ht="33" customHeight="1">
      <c r="A231" s="39"/>
      <c r="B231" s="40"/>
      <c r="C231" s="205" t="s">
        <v>353</v>
      </c>
      <c r="D231" s="205" t="s">
        <v>122</v>
      </c>
      <c r="E231" s="206" t="s">
        <v>354</v>
      </c>
      <c r="F231" s="207" t="s">
        <v>355</v>
      </c>
      <c r="G231" s="208" t="s">
        <v>356</v>
      </c>
      <c r="H231" s="209">
        <v>15</v>
      </c>
      <c r="I231" s="210"/>
      <c r="J231" s="211">
        <f>ROUND(I231*H231,2)</f>
        <v>0</v>
      </c>
      <c r="K231" s="207" t="s">
        <v>126</v>
      </c>
      <c r="L231" s="45"/>
      <c r="M231" s="212" t="s">
        <v>19</v>
      </c>
      <c r="N231" s="213" t="s">
        <v>43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127</v>
      </c>
      <c r="AT231" s="216" t="s">
        <v>122</v>
      </c>
      <c r="AU231" s="216" t="s">
        <v>82</v>
      </c>
      <c r="AY231" s="18" t="s">
        <v>120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80</v>
      </c>
      <c r="BK231" s="217">
        <f>ROUND(I231*H231,2)</f>
        <v>0</v>
      </c>
      <c r="BL231" s="18" t="s">
        <v>127</v>
      </c>
      <c r="BM231" s="216" t="s">
        <v>357</v>
      </c>
    </row>
    <row r="232" s="2" customFormat="1">
      <c r="A232" s="39"/>
      <c r="B232" s="40"/>
      <c r="C232" s="41"/>
      <c r="D232" s="218" t="s">
        <v>129</v>
      </c>
      <c r="E232" s="41"/>
      <c r="F232" s="219" t="s">
        <v>358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129</v>
      </c>
      <c r="AU232" s="18" t="s">
        <v>82</v>
      </c>
    </row>
    <row r="233" s="2" customFormat="1">
      <c r="A233" s="39"/>
      <c r="B233" s="40"/>
      <c r="C233" s="41"/>
      <c r="D233" s="223" t="s">
        <v>131</v>
      </c>
      <c r="E233" s="41"/>
      <c r="F233" s="224" t="s">
        <v>359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131</v>
      </c>
      <c r="AU233" s="18" t="s">
        <v>82</v>
      </c>
    </row>
    <row r="234" s="13" customFormat="1">
      <c r="A234" s="13"/>
      <c r="B234" s="225"/>
      <c r="C234" s="226"/>
      <c r="D234" s="223" t="s">
        <v>133</v>
      </c>
      <c r="E234" s="227" t="s">
        <v>19</v>
      </c>
      <c r="F234" s="228" t="s">
        <v>229</v>
      </c>
      <c r="G234" s="226"/>
      <c r="H234" s="229">
        <v>15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133</v>
      </c>
      <c r="AU234" s="235" t="s">
        <v>82</v>
      </c>
      <c r="AV234" s="13" t="s">
        <v>82</v>
      </c>
      <c r="AW234" s="13" t="s">
        <v>34</v>
      </c>
      <c r="AX234" s="13" t="s">
        <v>80</v>
      </c>
      <c r="AY234" s="235" t="s">
        <v>120</v>
      </c>
    </row>
    <row r="235" s="2" customFormat="1" ht="16.5" customHeight="1">
      <c r="A235" s="39"/>
      <c r="B235" s="40"/>
      <c r="C235" s="247" t="s">
        <v>360</v>
      </c>
      <c r="D235" s="247" t="s">
        <v>222</v>
      </c>
      <c r="E235" s="248" t="s">
        <v>361</v>
      </c>
      <c r="F235" s="249" t="s">
        <v>362</v>
      </c>
      <c r="G235" s="250" t="s">
        <v>356</v>
      </c>
      <c r="H235" s="251">
        <v>15</v>
      </c>
      <c r="I235" s="252"/>
      <c r="J235" s="253">
        <f>ROUND(I235*H235,2)</f>
        <v>0</v>
      </c>
      <c r="K235" s="249" t="s">
        <v>126</v>
      </c>
      <c r="L235" s="254"/>
      <c r="M235" s="255" t="s">
        <v>19</v>
      </c>
      <c r="N235" s="256" t="s">
        <v>43</v>
      </c>
      <c r="O235" s="85"/>
      <c r="P235" s="214">
        <f>O235*H235</f>
        <v>0</v>
      </c>
      <c r="Q235" s="214">
        <v>0.00033</v>
      </c>
      <c r="R235" s="214">
        <f>Q235*H235</f>
        <v>0.0049499999999999995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174</v>
      </c>
      <c r="AT235" s="216" t="s">
        <v>222</v>
      </c>
      <c r="AU235" s="216" t="s">
        <v>82</v>
      </c>
      <c r="AY235" s="18" t="s">
        <v>120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80</v>
      </c>
      <c r="BK235" s="217">
        <f>ROUND(I235*H235,2)</f>
        <v>0</v>
      </c>
      <c r="BL235" s="18" t="s">
        <v>127</v>
      </c>
      <c r="BM235" s="216" t="s">
        <v>363</v>
      </c>
    </row>
    <row r="236" s="13" customFormat="1">
      <c r="A236" s="13"/>
      <c r="B236" s="225"/>
      <c r="C236" s="226"/>
      <c r="D236" s="223" t="s">
        <v>133</v>
      </c>
      <c r="E236" s="227" t="s">
        <v>19</v>
      </c>
      <c r="F236" s="228" t="s">
        <v>229</v>
      </c>
      <c r="G236" s="226"/>
      <c r="H236" s="229">
        <v>15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133</v>
      </c>
      <c r="AU236" s="235" t="s">
        <v>82</v>
      </c>
      <c r="AV236" s="13" t="s">
        <v>82</v>
      </c>
      <c r="AW236" s="13" t="s">
        <v>34</v>
      </c>
      <c r="AX236" s="13" t="s">
        <v>80</v>
      </c>
      <c r="AY236" s="235" t="s">
        <v>120</v>
      </c>
    </row>
    <row r="237" s="2" customFormat="1" ht="37.8" customHeight="1">
      <c r="A237" s="39"/>
      <c r="B237" s="40"/>
      <c r="C237" s="205" t="s">
        <v>364</v>
      </c>
      <c r="D237" s="205" t="s">
        <v>122</v>
      </c>
      <c r="E237" s="206" t="s">
        <v>365</v>
      </c>
      <c r="F237" s="207" t="s">
        <v>366</v>
      </c>
      <c r="G237" s="208" t="s">
        <v>356</v>
      </c>
      <c r="H237" s="209">
        <v>40</v>
      </c>
      <c r="I237" s="210"/>
      <c r="J237" s="211">
        <f>ROUND(I237*H237,2)</f>
        <v>0</v>
      </c>
      <c r="K237" s="207" t="s">
        <v>126</v>
      </c>
      <c r="L237" s="45"/>
      <c r="M237" s="212" t="s">
        <v>19</v>
      </c>
      <c r="N237" s="213" t="s">
        <v>43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127</v>
      </c>
      <c r="AT237" s="216" t="s">
        <v>122</v>
      </c>
      <c r="AU237" s="216" t="s">
        <v>82</v>
      </c>
      <c r="AY237" s="18" t="s">
        <v>120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80</v>
      </c>
      <c r="BK237" s="217">
        <f>ROUND(I237*H237,2)</f>
        <v>0</v>
      </c>
      <c r="BL237" s="18" t="s">
        <v>127</v>
      </c>
      <c r="BM237" s="216" t="s">
        <v>367</v>
      </c>
    </row>
    <row r="238" s="2" customFormat="1">
      <c r="A238" s="39"/>
      <c r="B238" s="40"/>
      <c r="C238" s="41"/>
      <c r="D238" s="218" t="s">
        <v>129</v>
      </c>
      <c r="E238" s="41"/>
      <c r="F238" s="219" t="s">
        <v>368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129</v>
      </c>
      <c r="AU238" s="18" t="s">
        <v>82</v>
      </c>
    </row>
    <row r="239" s="2" customFormat="1">
      <c r="A239" s="39"/>
      <c r="B239" s="40"/>
      <c r="C239" s="41"/>
      <c r="D239" s="223" t="s">
        <v>131</v>
      </c>
      <c r="E239" s="41"/>
      <c r="F239" s="224" t="s">
        <v>369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131</v>
      </c>
      <c r="AU239" s="18" t="s">
        <v>82</v>
      </c>
    </row>
    <row r="240" s="13" customFormat="1">
      <c r="A240" s="13"/>
      <c r="B240" s="225"/>
      <c r="C240" s="226"/>
      <c r="D240" s="223" t="s">
        <v>133</v>
      </c>
      <c r="E240" s="227" t="s">
        <v>19</v>
      </c>
      <c r="F240" s="228" t="s">
        <v>370</v>
      </c>
      <c r="G240" s="226"/>
      <c r="H240" s="229">
        <v>40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133</v>
      </c>
      <c r="AU240" s="235" t="s">
        <v>82</v>
      </c>
      <c r="AV240" s="13" t="s">
        <v>82</v>
      </c>
      <c r="AW240" s="13" t="s">
        <v>34</v>
      </c>
      <c r="AX240" s="13" t="s">
        <v>80</v>
      </c>
      <c r="AY240" s="235" t="s">
        <v>120</v>
      </c>
    </row>
    <row r="241" s="2" customFormat="1" ht="24.15" customHeight="1">
      <c r="A241" s="39"/>
      <c r="B241" s="40"/>
      <c r="C241" s="247" t="s">
        <v>370</v>
      </c>
      <c r="D241" s="247" t="s">
        <v>222</v>
      </c>
      <c r="E241" s="248" t="s">
        <v>371</v>
      </c>
      <c r="F241" s="249" t="s">
        <v>372</v>
      </c>
      <c r="G241" s="250" t="s">
        <v>356</v>
      </c>
      <c r="H241" s="251">
        <v>40</v>
      </c>
      <c r="I241" s="252"/>
      <c r="J241" s="253">
        <f>ROUND(I241*H241,2)</f>
        <v>0</v>
      </c>
      <c r="K241" s="249" t="s">
        <v>126</v>
      </c>
      <c r="L241" s="254"/>
      <c r="M241" s="255" t="s">
        <v>19</v>
      </c>
      <c r="N241" s="256" t="s">
        <v>43</v>
      </c>
      <c r="O241" s="85"/>
      <c r="P241" s="214">
        <f>O241*H241</f>
        <v>0</v>
      </c>
      <c r="Q241" s="214">
        <v>0.00068000000000000005</v>
      </c>
      <c r="R241" s="214">
        <f>Q241*H241</f>
        <v>0.027200000000000002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174</v>
      </c>
      <c r="AT241" s="216" t="s">
        <v>222</v>
      </c>
      <c r="AU241" s="216" t="s">
        <v>82</v>
      </c>
      <c r="AY241" s="18" t="s">
        <v>120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80</v>
      </c>
      <c r="BK241" s="217">
        <f>ROUND(I241*H241,2)</f>
        <v>0</v>
      </c>
      <c r="BL241" s="18" t="s">
        <v>127</v>
      </c>
      <c r="BM241" s="216" t="s">
        <v>373</v>
      </c>
    </row>
    <row r="242" s="13" customFormat="1">
      <c r="A242" s="13"/>
      <c r="B242" s="225"/>
      <c r="C242" s="226"/>
      <c r="D242" s="223" t="s">
        <v>133</v>
      </c>
      <c r="E242" s="227" t="s">
        <v>19</v>
      </c>
      <c r="F242" s="228" t="s">
        <v>370</v>
      </c>
      <c r="G242" s="226"/>
      <c r="H242" s="229">
        <v>40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133</v>
      </c>
      <c r="AU242" s="235" t="s">
        <v>82</v>
      </c>
      <c r="AV242" s="13" t="s">
        <v>82</v>
      </c>
      <c r="AW242" s="13" t="s">
        <v>34</v>
      </c>
      <c r="AX242" s="13" t="s">
        <v>80</v>
      </c>
      <c r="AY242" s="235" t="s">
        <v>120</v>
      </c>
    </row>
    <row r="243" s="12" customFormat="1" ht="22.8" customHeight="1">
      <c r="A243" s="12"/>
      <c r="B243" s="189"/>
      <c r="C243" s="190"/>
      <c r="D243" s="191" t="s">
        <v>71</v>
      </c>
      <c r="E243" s="203" t="s">
        <v>180</v>
      </c>
      <c r="F243" s="203" t="s">
        <v>374</v>
      </c>
      <c r="G243" s="190"/>
      <c r="H243" s="190"/>
      <c r="I243" s="193"/>
      <c r="J243" s="204">
        <f>BK243</f>
        <v>0</v>
      </c>
      <c r="K243" s="190"/>
      <c r="L243" s="195"/>
      <c r="M243" s="196"/>
      <c r="N243" s="197"/>
      <c r="O243" s="197"/>
      <c r="P243" s="198">
        <f>SUM(P244:P289)</f>
        <v>0</v>
      </c>
      <c r="Q243" s="197"/>
      <c r="R243" s="198">
        <f>SUM(R244:R289)</f>
        <v>1.190394</v>
      </c>
      <c r="S243" s="197"/>
      <c r="T243" s="199">
        <f>SUM(T244:T289)</f>
        <v>37.015799999999999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0" t="s">
        <v>80</v>
      </c>
      <c r="AT243" s="201" t="s">
        <v>71</v>
      </c>
      <c r="AU243" s="201" t="s">
        <v>80</v>
      </c>
      <c r="AY243" s="200" t="s">
        <v>120</v>
      </c>
      <c r="BK243" s="202">
        <f>SUM(BK244:BK289)</f>
        <v>0</v>
      </c>
    </row>
    <row r="244" s="2" customFormat="1" ht="78" customHeight="1">
      <c r="A244" s="39"/>
      <c r="B244" s="40"/>
      <c r="C244" s="205" t="s">
        <v>375</v>
      </c>
      <c r="D244" s="205" t="s">
        <v>122</v>
      </c>
      <c r="E244" s="206" t="s">
        <v>376</v>
      </c>
      <c r="F244" s="207" t="s">
        <v>377</v>
      </c>
      <c r="G244" s="208" t="s">
        <v>148</v>
      </c>
      <c r="H244" s="209">
        <v>380</v>
      </c>
      <c r="I244" s="210"/>
      <c r="J244" s="211">
        <f>ROUND(I244*H244,2)</f>
        <v>0</v>
      </c>
      <c r="K244" s="207" t="s">
        <v>126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127</v>
      </c>
      <c r="AT244" s="216" t="s">
        <v>122</v>
      </c>
      <c r="AU244" s="216" t="s">
        <v>82</v>
      </c>
      <c r="AY244" s="18" t="s">
        <v>120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80</v>
      </c>
      <c r="BK244" s="217">
        <f>ROUND(I244*H244,2)</f>
        <v>0</v>
      </c>
      <c r="BL244" s="18" t="s">
        <v>127</v>
      </c>
      <c r="BM244" s="216" t="s">
        <v>378</v>
      </c>
    </row>
    <row r="245" s="2" customFormat="1">
      <c r="A245" s="39"/>
      <c r="B245" s="40"/>
      <c r="C245" s="41"/>
      <c r="D245" s="218" t="s">
        <v>129</v>
      </c>
      <c r="E245" s="41"/>
      <c r="F245" s="219" t="s">
        <v>379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129</v>
      </c>
      <c r="AU245" s="18" t="s">
        <v>82</v>
      </c>
    </row>
    <row r="246" s="2" customFormat="1">
      <c r="A246" s="39"/>
      <c r="B246" s="40"/>
      <c r="C246" s="41"/>
      <c r="D246" s="223" t="s">
        <v>131</v>
      </c>
      <c r="E246" s="41"/>
      <c r="F246" s="224" t="s">
        <v>380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131</v>
      </c>
      <c r="AU246" s="18" t="s">
        <v>82</v>
      </c>
    </row>
    <row r="247" s="13" customFormat="1">
      <c r="A247" s="13"/>
      <c r="B247" s="225"/>
      <c r="C247" s="226"/>
      <c r="D247" s="223" t="s">
        <v>133</v>
      </c>
      <c r="E247" s="227" t="s">
        <v>19</v>
      </c>
      <c r="F247" s="228" t="s">
        <v>381</v>
      </c>
      <c r="G247" s="226"/>
      <c r="H247" s="229">
        <v>380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133</v>
      </c>
      <c r="AU247" s="235" t="s">
        <v>82</v>
      </c>
      <c r="AV247" s="13" t="s">
        <v>82</v>
      </c>
      <c r="AW247" s="13" t="s">
        <v>34</v>
      </c>
      <c r="AX247" s="13" t="s">
        <v>80</v>
      </c>
      <c r="AY247" s="235" t="s">
        <v>120</v>
      </c>
    </row>
    <row r="248" s="2" customFormat="1" ht="24.15" customHeight="1">
      <c r="A248" s="39"/>
      <c r="B248" s="40"/>
      <c r="C248" s="205" t="s">
        <v>382</v>
      </c>
      <c r="D248" s="205" t="s">
        <v>122</v>
      </c>
      <c r="E248" s="206" t="s">
        <v>383</v>
      </c>
      <c r="F248" s="207" t="s">
        <v>384</v>
      </c>
      <c r="G248" s="208" t="s">
        <v>148</v>
      </c>
      <c r="H248" s="209">
        <v>380</v>
      </c>
      <c r="I248" s="210"/>
      <c r="J248" s="211">
        <f>ROUND(I248*H248,2)</f>
        <v>0</v>
      </c>
      <c r="K248" s="207" t="s">
        <v>126</v>
      </c>
      <c r="L248" s="45"/>
      <c r="M248" s="212" t="s">
        <v>19</v>
      </c>
      <c r="N248" s="213" t="s">
        <v>43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127</v>
      </c>
      <c r="AT248" s="216" t="s">
        <v>122</v>
      </c>
      <c r="AU248" s="216" t="s">
        <v>82</v>
      </c>
      <c r="AY248" s="18" t="s">
        <v>120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80</v>
      </c>
      <c r="BK248" s="217">
        <f>ROUND(I248*H248,2)</f>
        <v>0</v>
      </c>
      <c r="BL248" s="18" t="s">
        <v>127</v>
      </c>
      <c r="BM248" s="216" t="s">
        <v>385</v>
      </c>
    </row>
    <row r="249" s="2" customFormat="1">
      <c r="A249" s="39"/>
      <c r="B249" s="40"/>
      <c r="C249" s="41"/>
      <c r="D249" s="218" t="s">
        <v>129</v>
      </c>
      <c r="E249" s="41"/>
      <c r="F249" s="219" t="s">
        <v>386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129</v>
      </c>
      <c r="AU249" s="18" t="s">
        <v>82</v>
      </c>
    </row>
    <row r="250" s="13" customFormat="1">
      <c r="A250" s="13"/>
      <c r="B250" s="225"/>
      <c r="C250" s="226"/>
      <c r="D250" s="223" t="s">
        <v>133</v>
      </c>
      <c r="E250" s="227" t="s">
        <v>19</v>
      </c>
      <c r="F250" s="228" t="s">
        <v>381</v>
      </c>
      <c r="G250" s="226"/>
      <c r="H250" s="229">
        <v>380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133</v>
      </c>
      <c r="AU250" s="235" t="s">
        <v>82</v>
      </c>
      <c r="AV250" s="13" t="s">
        <v>82</v>
      </c>
      <c r="AW250" s="13" t="s">
        <v>34</v>
      </c>
      <c r="AX250" s="13" t="s">
        <v>80</v>
      </c>
      <c r="AY250" s="235" t="s">
        <v>120</v>
      </c>
    </row>
    <row r="251" s="2" customFormat="1" ht="37.8" customHeight="1">
      <c r="A251" s="39"/>
      <c r="B251" s="40"/>
      <c r="C251" s="205" t="s">
        <v>387</v>
      </c>
      <c r="D251" s="205" t="s">
        <v>122</v>
      </c>
      <c r="E251" s="206" t="s">
        <v>388</v>
      </c>
      <c r="F251" s="207" t="s">
        <v>389</v>
      </c>
      <c r="G251" s="208" t="s">
        <v>148</v>
      </c>
      <c r="H251" s="209">
        <v>20</v>
      </c>
      <c r="I251" s="210"/>
      <c r="J251" s="211">
        <f>ROUND(I251*H251,2)</f>
        <v>0</v>
      </c>
      <c r="K251" s="207" t="s">
        <v>126</v>
      </c>
      <c r="L251" s="45"/>
      <c r="M251" s="212" t="s">
        <v>19</v>
      </c>
      <c r="N251" s="213" t="s">
        <v>43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127</v>
      </c>
      <c r="AT251" s="216" t="s">
        <v>122</v>
      </c>
      <c r="AU251" s="216" t="s">
        <v>82</v>
      </c>
      <c r="AY251" s="18" t="s">
        <v>120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80</v>
      </c>
      <c r="BK251" s="217">
        <f>ROUND(I251*H251,2)</f>
        <v>0</v>
      </c>
      <c r="BL251" s="18" t="s">
        <v>127</v>
      </c>
      <c r="BM251" s="216" t="s">
        <v>390</v>
      </c>
    </row>
    <row r="252" s="2" customFormat="1">
      <c r="A252" s="39"/>
      <c r="B252" s="40"/>
      <c r="C252" s="41"/>
      <c r="D252" s="218" t="s">
        <v>129</v>
      </c>
      <c r="E252" s="41"/>
      <c r="F252" s="219" t="s">
        <v>391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129</v>
      </c>
      <c r="AU252" s="18" t="s">
        <v>82</v>
      </c>
    </row>
    <row r="253" s="13" customFormat="1">
      <c r="A253" s="13"/>
      <c r="B253" s="225"/>
      <c r="C253" s="226"/>
      <c r="D253" s="223" t="s">
        <v>133</v>
      </c>
      <c r="E253" s="227" t="s">
        <v>19</v>
      </c>
      <c r="F253" s="228" t="s">
        <v>250</v>
      </c>
      <c r="G253" s="226"/>
      <c r="H253" s="229">
        <v>20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133</v>
      </c>
      <c r="AU253" s="235" t="s">
        <v>82</v>
      </c>
      <c r="AV253" s="13" t="s">
        <v>82</v>
      </c>
      <c r="AW253" s="13" t="s">
        <v>34</v>
      </c>
      <c r="AX253" s="13" t="s">
        <v>80</v>
      </c>
      <c r="AY253" s="235" t="s">
        <v>120</v>
      </c>
    </row>
    <row r="254" s="2" customFormat="1" ht="37.8" customHeight="1">
      <c r="A254" s="39"/>
      <c r="B254" s="40"/>
      <c r="C254" s="205" t="s">
        <v>392</v>
      </c>
      <c r="D254" s="205" t="s">
        <v>122</v>
      </c>
      <c r="E254" s="206" t="s">
        <v>393</v>
      </c>
      <c r="F254" s="207" t="s">
        <v>394</v>
      </c>
      <c r="G254" s="208" t="s">
        <v>356</v>
      </c>
      <c r="H254" s="209">
        <v>21.5</v>
      </c>
      <c r="I254" s="210"/>
      <c r="J254" s="211">
        <f>ROUND(I254*H254,2)</f>
        <v>0</v>
      </c>
      <c r="K254" s="207" t="s">
        <v>126</v>
      </c>
      <c r="L254" s="45"/>
      <c r="M254" s="212" t="s">
        <v>19</v>
      </c>
      <c r="N254" s="213" t="s">
        <v>43</v>
      </c>
      <c r="O254" s="85"/>
      <c r="P254" s="214">
        <f>O254*H254</f>
        <v>0</v>
      </c>
      <c r="Q254" s="214">
        <v>0.00172</v>
      </c>
      <c r="R254" s="214">
        <f>Q254*H254</f>
        <v>0.036979999999999999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127</v>
      </c>
      <c r="AT254" s="216" t="s">
        <v>122</v>
      </c>
      <c r="AU254" s="216" t="s">
        <v>82</v>
      </c>
      <c r="AY254" s="18" t="s">
        <v>120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80</v>
      </c>
      <c r="BK254" s="217">
        <f>ROUND(I254*H254,2)</f>
        <v>0</v>
      </c>
      <c r="BL254" s="18" t="s">
        <v>127</v>
      </c>
      <c r="BM254" s="216" t="s">
        <v>395</v>
      </c>
    </row>
    <row r="255" s="2" customFormat="1">
      <c r="A255" s="39"/>
      <c r="B255" s="40"/>
      <c r="C255" s="41"/>
      <c r="D255" s="218" t="s">
        <v>129</v>
      </c>
      <c r="E255" s="41"/>
      <c r="F255" s="219" t="s">
        <v>396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129</v>
      </c>
      <c r="AU255" s="18" t="s">
        <v>82</v>
      </c>
    </row>
    <row r="256" s="2" customFormat="1">
      <c r="A256" s="39"/>
      <c r="B256" s="40"/>
      <c r="C256" s="41"/>
      <c r="D256" s="223" t="s">
        <v>131</v>
      </c>
      <c r="E256" s="41"/>
      <c r="F256" s="224" t="s">
        <v>397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131</v>
      </c>
      <c r="AU256" s="18" t="s">
        <v>82</v>
      </c>
    </row>
    <row r="257" s="13" customFormat="1">
      <c r="A257" s="13"/>
      <c r="B257" s="225"/>
      <c r="C257" s="226"/>
      <c r="D257" s="223" t="s">
        <v>133</v>
      </c>
      <c r="E257" s="227" t="s">
        <v>19</v>
      </c>
      <c r="F257" s="228" t="s">
        <v>398</v>
      </c>
      <c r="G257" s="226"/>
      <c r="H257" s="229">
        <v>8.5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133</v>
      </c>
      <c r="AU257" s="235" t="s">
        <v>82</v>
      </c>
      <c r="AV257" s="13" t="s">
        <v>82</v>
      </c>
      <c r="AW257" s="13" t="s">
        <v>34</v>
      </c>
      <c r="AX257" s="13" t="s">
        <v>72</v>
      </c>
      <c r="AY257" s="235" t="s">
        <v>120</v>
      </c>
    </row>
    <row r="258" s="13" customFormat="1">
      <c r="A258" s="13"/>
      <c r="B258" s="225"/>
      <c r="C258" s="226"/>
      <c r="D258" s="223" t="s">
        <v>133</v>
      </c>
      <c r="E258" s="227" t="s">
        <v>19</v>
      </c>
      <c r="F258" s="228" t="s">
        <v>208</v>
      </c>
      <c r="G258" s="226"/>
      <c r="H258" s="229">
        <v>13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133</v>
      </c>
      <c r="AU258" s="235" t="s">
        <v>82</v>
      </c>
      <c r="AV258" s="13" t="s">
        <v>82</v>
      </c>
      <c r="AW258" s="13" t="s">
        <v>34</v>
      </c>
      <c r="AX258" s="13" t="s">
        <v>72</v>
      </c>
      <c r="AY258" s="235" t="s">
        <v>120</v>
      </c>
    </row>
    <row r="259" s="14" customFormat="1">
      <c r="A259" s="14"/>
      <c r="B259" s="236"/>
      <c r="C259" s="237"/>
      <c r="D259" s="223" t="s">
        <v>133</v>
      </c>
      <c r="E259" s="238" t="s">
        <v>19</v>
      </c>
      <c r="F259" s="239" t="s">
        <v>220</v>
      </c>
      <c r="G259" s="237"/>
      <c r="H259" s="240">
        <v>21.5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133</v>
      </c>
      <c r="AU259" s="246" t="s">
        <v>82</v>
      </c>
      <c r="AV259" s="14" t="s">
        <v>127</v>
      </c>
      <c r="AW259" s="14" t="s">
        <v>34</v>
      </c>
      <c r="AX259" s="14" t="s">
        <v>80</v>
      </c>
      <c r="AY259" s="246" t="s">
        <v>120</v>
      </c>
    </row>
    <row r="260" s="2" customFormat="1" ht="49.05" customHeight="1">
      <c r="A260" s="39"/>
      <c r="B260" s="40"/>
      <c r="C260" s="205" t="s">
        <v>399</v>
      </c>
      <c r="D260" s="205" t="s">
        <v>122</v>
      </c>
      <c r="E260" s="206" t="s">
        <v>400</v>
      </c>
      <c r="F260" s="207" t="s">
        <v>401</v>
      </c>
      <c r="G260" s="208" t="s">
        <v>125</v>
      </c>
      <c r="H260" s="209">
        <v>12.82</v>
      </c>
      <c r="I260" s="210"/>
      <c r="J260" s="211">
        <f>ROUND(I260*H260,2)</f>
        <v>0</v>
      </c>
      <c r="K260" s="207" t="s">
        <v>126</v>
      </c>
      <c r="L260" s="45"/>
      <c r="M260" s="212" t="s">
        <v>19</v>
      </c>
      <c r="N260" s="213" t="s">
        <v>43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2.8500000000000001</v>
      </c>
      <c r="T260" s="215">
        <f>S260*H260</f>
        <v>36.536999999999999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127</v>
      </c>
      <c r="AT260" s="216" t="s">
        <v>122</v>
      </c>
      <c r="AU260" s="216" t="s">
        <v>82</v>
      </c>
      <c r="AY260" s="18" t="s">
        <v>120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80</v>
      </c>
      <c r="BK260" s="217">
        <f>ROUND(I260*H260,2)</f>
        <v>0</v>
      </c>
      <c r="BL260" s="18" t="s">
        <v>127</v>
      </c>
      <c r="BM260" s="216" t="s">
        <v>402</v>
      </c>
    </row>
    <row r="261" s="2" customFormat="1">
      <c r="A261" s="39"/>
      <c r="B261" s="40"/>
      <c r="C261" s="41"/>
      <c r="D261" s="218" t="s">
        <v>129</v>
      </c>
      <c r="E261" s="41"/>
      <c r="F261" s="219" t="s">
        <v>403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129</v>
      </c>
      <c r="AU261" s="18" t="s">
        <v>82</v>
      </c>
    </row>
    <row r="262" s="2" customFormat="1">
      <c r="A262" s="39"/>
      <c r="B262" s="40"/>
      <c r="C262" s="41"/>
      <c r="D262" s="223" t="s">
        <v>131</v>
      </c>
      <c r="E262" s="41"/>
      <c r="F262" s="224" t="s">
        <v>404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131</v>
      </c>
      <c r="AU262" s="18" t="s">
        <v>82</v>
      </c>
    </row>
    <row r="263" s="13" customFormat="1">
      <c r="A263" s="13"/>
      <c r="B263" s="225"/>
      <c r="C263" s="226"/>
      <c r="D263" s="223" t="s">
        <v>133</v>
      </c>
      <c r="E263" s="227" t="s">
        <v>19</v>
      </c>
      <c r="F263" s="228" t="s">
        <v>405</v>
      </c>
      <c r="G263" s="226"/>
      <c r="H263" s="229">
        <v>12.82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133</v>
      </c>
      <c r="AU263" s="235" t="s">
        <v>82</v>
      </c>
      <c r="AV263" s="13" t="s">
        <v>82</v>
      </c>
      <c r="AW263" s="13" t="s">
        <v>34</v>
      </c>
      <c r="AX263" s="13" t="s">
        <v>80</v>
      </c>
      <c r="AY263" s="235" t="s">
        <v>120</v>
      </c>
    </row>
    <row r="264" s="2" customFormat="1" ht="24.15" customHeight="1">
      <c r="A264" s="39"/>
      <c r="B264" s="40"/>
      <c r="C264" s="205" t="s">
        <v>406</v>
      </c>
      <c r="D264" s="205" t="s">
        <v>122</v>
      </c>
      <c r="E264" s="206" t="s">
        <v>407</v>
      </c>
      <c r="F264" s="207" t="s">
        <v>408</v>
      </c>
      <c r="G264" s="208" t="s">
        <v>356</v>
      </c>
      <c r="H264" s="209">
        <v>42</v>
      </c>
      <c r="I264" s="210"/>
      <c r="J264" s="211">
        <f>ROUND(I264*H264,2)</f>
        <v>0</v>
      </c>
      <c r="K264" s="207" t="s">
        <v>126</v>
      </c>
      <c r="L264" s="45"/>
      <c r="M264" s="212" t="s">
        <v>19</v>
      </c>
      <c r="N264" s="213" t="s">
        <v>43</v>
      </c>
      <c r="O264" s="85"/>
      <c r="P264" s="214">
        <f>O264*H264</f>
        <v>0</v>
      </c>
      <c r="Q264" s="214">
        <v>2.0000000000000002E-05</v>
      </c>
      <c r="R264" s="214">
        <f>Q264*H264</f>
        <v>0.00084000000000000003</v>
      </c>
      <c r="S264" s="214">
        <v>0.001</v>
      </c>
      <c r="T264" s="215">
        <f>S264*H264</f>
        <v>0.042000000000000003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127</v>
      </c>
      <c r="AT264" s="216" t="s">
        <v>122</v>
      </c>
      <c r="AU264" s="216" t="s">
        <v>82</v>
      </c>
      <c r="AY264" s="18" t="s">
        <v>120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80</v>
      </c>
      <c r="BK264" s="217">
        <f>ROUND(I264*H264,2)</f>
        <v>0</v>
      </c>
      <c r="BL264" s="18" t="s">
        <v>127</v>
      </c>
      <c r="BM264" s="216" t="s">
        <v>409</v>
      </c>
    </row>
    <row r="265" s="2" customFormat="1">
      <c r="A265" s="39"/>
      <c r="B265" s="40"/>
      <c r="C265" s="41"/>
      <c r="D265" s="218" t="s">
        <v>129</v>
      </c>
      <c r="E265" s="41"/>
      <c r="F265" s="219" t="s">
        <v>410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129</v>
      </c>
      <c r="AU265" s="18" t="s">
        <v>82</v>
      </c>
    </row>
    <row r="266" s="2" customFormat="1">
      <c r="A266" s="39"/>
      <c r="B266" s="40"/>
      <c r="C266" s="41"/>
      <c r="D266" s="223" t="s">
        <v>131</v>
      </c>
      <c r="E266" s="41"/>
      <c r="F266" s="224" t="s">
        <v>411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131</v>
      </c>
      <c r="AU266" s="18" t="s">
        <v>82</v>
      </c>
    </row>
    <row r="267" s="13" customFormat="1">
      <c r="A267" s="13"/>
      <c r="B267" s="225"/>
      <c r="C267" s="226"/>
      <c r="D267" s="223" t="s">
        <v>133</v>
      </c>
      <c r="E267" s="227" t="s">
        <v>19</v>
      </c>
      <c r="F267" s="228" t="s">
        <v>412</v>
      </c>
      <c r="G267" s="226"/>
      <c r="H267" s="229">
        <v>2.3999999999999999</v>
      </c>
      <c r="I267" s="230"/>
      <c r="J267" s="226"/>
      <c r="K267" s="226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133</v>
      </c>
      <c r="AU267" s="235" t="s">
        <v>82</v>
      </c>
      <c r="AV267" s="13" t="s">
        <v>82</v>
      </c>
      <c r="AW267" s="13" t="s">
        <v>34</v>
      </c>
      <c r="AX267" s="13" t="s">
        <v>72</v>
      </c>
      <c r="AY267" s="235" t="s">
        <v>120</v>
      </c>
    </row>
    <row r="268" s="13" customFormat="1">
      <c r="A268" s="13"/>
      <c r="B268" s="225"/>
      <c r="C268" s="226"/>
      <c r="D268" s="223" t="s">
        <v>133</v>
      </c>
      <c r="E268" s="227" t="s">
        <v>19</v>
      </c>
      <c r="F268" s="228" t="s">
        <v>413</v>
      </c>
      <c r="G268" s="226"/>
      <c r="H268" s="229">
        <v>39.600000000000001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133</v>
      </c>
      <c r="AU268" s="235" t="s">
        <v>82</v>
      </c>
      <c r="AV268" s="13" t="s">
        <v>82</v>
      </c>
      <c r="AW268" s="13" t="s">
        <v>34</v>
      </c>
      <c r="AX268" s="13" t="s">
        <v>72</v>
      </c>
      <c r="AY268" s="235" t="s">
        <v>120</v>
      </c>
    </row>
    <row r="269" s="14" customFormat="1">
      <c r="A269" s="14"/>
      <c r="B269" s="236"/>
      <c r="C269" s="237"/>
      <c r="D269" s="223" t="s">
        <v>133</v>
      </c>
      <c r="E269" s="238" t="s">
        <v>19</v>
      </c>
      <c r="F269" s="239" t="s">
        <v>220</v>
      </c>
      <c r="G269" s="237"/>
      <c r="H269" s="240">
        <v>42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133</v>
      </c>
      <c r="AU269" s="246" t="s">
        <v>82</v>
      </c>
      <c r="AV269" s="14" t="s">
        <v>127</v>
      </c>
      <c r="AW269" s="14" t="s">
        <v>34</v>
      </c>
      <c r="AX269" s="14" t="s">
        <v>80</v>
      </c>
      <c r="AY269" s="246" t="s">
        <v>120</v>
      </c>
    </row>
    <row r="270" s="2" customFormat="1" ht="24.15" customHeight="1">
      <c r="A270" s="39"/>
      <c r="B270" s="40"/>
      <c r="C270" s="205" t="s">
        <v>414</v>
      </c>
      <c r="D270" s="205" t="s">
        <v>122</v>
      </c>
      <c r="E270" s="206" t="s">
        <v>415</v>
      </c>
      <c r="F270" s="207" t="s">
        <v>416</v>
      </c>
      <c r="G270" s="208" t="s">
        <v>356</v>
      </c>
      <c r="H270" s="209">
        <v>218.40000000000001</v>
      </c>
      <c r="I270" s="210"/>
      <c r="J270" s="211">
        <f>ROUND(I270*H270,2)</f>
        <v>0</v>
      </c>
      <c r="K270" s="207" t="s">
        <v>126</v>
      </c>
      <c r="L270" s="45"/>
      <c r="M270" s="212" t="s">
        <v>19</v>
      </c>
      <c r="N270" s="213" t="s">
        <v>43</v>
      </c>
      <c r="O270" s="85"/>
      <c r="P270" s="214">
        <f>O270*H270</f>
        <v>0</v>
      </c>
      <c r="Q270" s="214">
        <v>6.0000000000000002E-05</v>
      </c>
      <c r="R270" s="214">
        <f>Q270*H270</f>
        <v>0.013104000000000001</v>
      </c>
      <c r="S270" s="214">
        <v>0.002</v>
      </c>
      <c r="T270" s="215">
        <f>S270*H270</f>
        <v>0.43680000000000002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127</v>
      </c>
      <c r="AT270" s="216" t="s">
        <v>122</v>
      </c>
      <c r="AU270" s="216" t="s">
        <v>82</v>
      </c>
      <c r="AY270" s="18" t="s">
        <v>120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80</v>
      </c>
      <c r="BK270" s="217">
        <f>ROUND(I270*H270,2)</f>
        <v>0</v>
      </c>
      <c r="BL270" s="18" t="s">
        <v>127</v>
      </c>
      <c r="BM270" s="216" t="s">
        <v>417</v>
      </c>
    </row>
    <row r="271" s="2" customFormat="1">
      <c r="A271" s="39"/>
      <c r="B271" s="40"/>
      <c r="C271" s="41"/>
      <c r="D271" s="218" t="s">
        <v>129</v>
      </c>
      <c r="E271" s="41"/>
      <c r="F271" s="219" t="s">
        <v>418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129</v>
      </c>
      <c r="AU271" s="18" t="s">
        <v>82</v>
      </c>
    </row>
    <row r="272" s="2" customFormat="1">
      <c r="A272" s="39"/>
      <c r="B272" s="40"/>
      <c r="C272" s="41"/>
      <c r="D272" s="223" t="s">
        <v>131</v>
      </c>
      <c r="E272" s="41"/>
      <c r="F272" s="224" t="s">
        <v>419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131</v>
      </c>
      <c r="AU272" s="18" t="s">
        <v>82</v>
      </c>
    </row>
    <row r="273" s="13" customFormat="1">
      <c r="A273" s="13"/>
      <c r="B273" s="225"/>
      <c r="C273" s="226"/>
      <c r="D273" s="223" t="s">
        <v>133</v>
      </c>
      <c r="E273" s="227" t="s">
        <v>19</v>
      </c>
      <c r="F273" s="228" t="s">
        <v>420</v>
      </c>
      <c r="G273" s="226"/>
      <c r="H273" s="229">
        <v>84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133</v>
      </c>
      <c r="AU273" s="235" t="s">
        <v>82</v>
      </c>
      <c r="AV273" s="13" t="s">
        <v>82</v>
      </c>
      <c r="AW273" s="13" t="s">
        <v>34</v>
      </c>
      <c r="AX273" s="13" t="s">
        <v>72</v>
      </c>
      <c r="AY273" s="235" t="s">
        <v>120</v>
      </c>
    </row>
    <row r="274" s="13" customFormat="1">
      <c r="A274" s="13"/>
      <c r="B274" s="225"/>
      <c r="C274" s="226"/>
      <c r="D274" s="223" t="s">
        <v>133</v>
      </c>
      <c r="E274" s="227" t="s">
        <v>19</v>
      </c>
      <c r="F274" s="228" t="s">
        <v>421</v>
      </c>
      <c r="G274" s="226"/>
      <c r="H274" s="229">
        <v>134.40000000000001</v>
      </c>
      <c r="I274" s="230"/>
      <c r="J274" s="226"/>
      <c r="K274" s="226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133</v>
      </c>
      <c r="AU274" s="235" t="s">
        <v>82</v>
      </c>
      <c r="AV274" s="13" t="s">
        <v>82</v>
      </c>
      <c r="AW274" s="13" t="s">
        <v>34</v>
      </c>
      <c r="AX274" s="13" t="s">
        <v>72</v>
      </c>
      <c r="AY274" s="235" t="s">
        <v>120</v>
      </c>
    </row>
    <row r="275" s="14" customFormat="1">
      <c r="A275" s="14"/>
      <c r="B275" s="236"/>
      <c r="C275" s="237"/>
      <c r="D275" s="223" t="s">
        <v>133</v>
      </c>
      <c r="E275" s="238" t="s">
        <v>19</v>
      </c>
      <c r="F275" s="239" t="s">
        <v>220</v>
      </c>
      <c r="G275" s="237"/>
      <c r="H275" s="240">
        <v>218.40000000000001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6" t="s">
        <v>133</v>
      </c>
      <c r="AU275" s="246" t="s">
        <v>82</v>
      </c>
      <c r="AV275" s="14" t="s">
        <v>127</v>
      </c>
      <c r="AW275" s="14" t="s">
        <v>34</v>
      </c>
      <c r="AX275" s="14" t="s">
        <v>80</v>
      </c>
      <c r="AY275" s="246" t="s">
        <v>120</v>
      </c>
    </row>
    <row r="276" s="2" customFormat="1" ht="24.15" customHeight="1">
      <c r="A276" s="39"/>
      <c r="B276" s="40"/>
      <c r="C276" s="247" t="s">
        <v>422</v>
      </c>
      <c r="D276" s="247" t="s">
        <v>222</v>
      </c>
      <c r="E276" s="248" t="s">
        <v>423</v>
      </c>
      <c r="F276" s="249" t="s">
        <v>424</v>
      </c>
      <c r="G276" s="250" t="s">
        <v>183</v>
      </c>
      <c r="H276" s="251">
        <v>0.0080000000000000002</v>
      </c>
      <c r="I276" s="252"/>
      <c r="J276" s="253">
        <f>ROUND(I276*H276,2)</f>
        <v>0</v>
      </c>
      <c r="K276" s="249" t="s">
        <v>126</v>
      </c>
      <c r="L276" s="254"/>
      <c r="M276" s="255" t="s">
        <v>19</v>
      </c>
      <c r="N276" s="256" t="s">
        <v>43</v>
      </c>
      <c r="O276" s="85"/>
      <c r="P276" s="214">
        <f>O276*H276</f>
        <v>0</v>
      </c>
      <c r="Q276" s="214">
        <v>1</v>
      </c>
      <c r="R276" s="214">
        <f>Q276*H276</f>
        <v>0.0080000000000000002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174</v>
      </c>
      <c r="AT276" s="216" t="s">
        <v>222</v>
      </c>
      <c r="AU276" s="216" t="s">
        <v>82</v>
      </c>
      <c r="AY276" s="18" t="s">
        <v>120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80</v>
      </c>
      <c r="BK276" s="217">
        <f>ROUND(I276*H276,2)</f>
        <v>0</v>
      </c>
      <c r="BL276" s="18" t="s">
        <v>127</v>
      </c>
      <c r="BM276" s="216" t="s">
        <v>425</v>
      </c>
    </row>
    <row r="277" s="2" customFormat="1">
      <c r="A277" s="39"/>
      <c r="B277" s="40"/>
      <c r="C277" s="41"/>
      <c r="D277" s="223" t="s">
        <v>131</v>
      </c>
      <c r="E277" s="41"/>
      <c r="F277" s="224" t="s">
        <v>426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131</v>
      </c>
      <c r="AU277" s="18" t="s">
        <v>82</v>
      </c>
    </row>
    <row r="278" s="13" customFormat="1">
      <c r="A278" s="13"/>
      <c r="B278" s="225"/>
      <c r="C278" s="226"/>
      <c r="D278" s="223" t="s">
        <v>133</v>
      </c>
      <c r="E278" s="227" t="s">
        <v>19</v>
      </c>
      <c r="F278" s="228" t="s">
        <v>427</v>
      </c>
      <c r="G278" s="226"/>
      <c r="H278" s="229">
        <v>0.0080000000000000002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133</v>
      </c>
      <c r="AU278" s="235" t="s">
        <v>82</v>
      </c>
      <c r="AV278" s="13" t="s">
        <v>82</v>
      </c>
      <c r="AW278" s="13" t="s">
        <v>34</v>
      </c>
      <c r="AX278" s="13" t="s">
        <v>80</v>
      </c>
      <c r="AY278" s="235" t="s">
        <v>120</v>
      </c>
    </row>
    <row r="279" s="2" customFormat="1" ht="24.15" customHeight="1">
      <c r="A279" s="39"/>
      <c r="B279" s="40"/>
      <c r="C279" s="247" t="s">
        <v>428</v>
      </c>
      <c r="D279" s="247" t="s">
        <v>222</v>
      </c>
      <c r="E279" s="248" t="s">
        <v>429</v>
      </c>
      <c r="F279" s="249" t="s">
        <v>430</v>
      </c>
      <c r="G279" s="250" t="s">
        <v>183</v>
      </c>
      <c r="H279" s="251">
        <v>0.058999999999999997</v>
      </c>
      <c r="I279" s="252"/>
      <c r="J279" s="253">
        <f>ROUND(I279*H279,2)</f>
        <v>0</v>
      </c>
      <c r="K279" s="249" t="s">
        <v>126</v>
      </c>
      <c r="L279" s="254"/>
      <c r="M279" s="255" t="s">
        <v>19</v>
      </c>
      <c r="N279" s="256" t="s">
        <v>43</v>
      </c>
      <c r="O279" s="85"/>
      <c r="P279" s="214">
        <f>O279*H279</f>
        <v>0</v>
      </c>
      <c r="Q279" s="214">
        <v>1</v>
      </c>
      <c r="R279" s="214">
        <f>Q279*H279</f>
        <v>0.058999999999999997</v>
      </c>
      <c r="S279" s="214">
        <v>0</v>
      </c>
      <c r="T279" s="21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6" t="s">
        <v>174</v>
      </c>
      <c r="AT279" s="216" t="s">
        <v>222</v>
      </c>
      <c r="AU279" s="216" t="s">
        <v>82</v>
      </c>
      <c r="AY279" s="18" t="s">
        <v>120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80</v>
      </c>
      <c r="BK279" s="217">
        <f>ROUND(I279*H279,2)</f>
        <v>0</v>
      </c>
      <c r="BL279" s="18" t="s">
        <v>127</v>
      </c>
      <c r="BM279" s="216" t="s">
        <v>431</v>
      </c>
    </row>
    <row r="280" s="13" customFormat="1">
      <c r="A280" s="13"/>
      <c r="B280" s="225"/>
      <c r="C280" s="226"/>
      <c r="D280" s="223" t="s">
        <v>133</v>
      </c>
      <c r="E280" s="227" t="s">
        <v>19</v>
      </c>
      <c r="F280" s="228" t="s">
        <v>432</v>
      </c>
      <c r="G280" s="226"/>
      <c r="H280" s="229">
        <v>0.058999999999999997</v>
      </c>
      <c r="I280" s="230"/>
      <c r="J280" s="226"/>
      <c r="K280" s="226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133</v>
      </c>
      <c r="AU280" s="235" t="s">
        <v>82</v>
      </c>
      <c r="AV280" s="13" t="s">
        <v>82</v>
      </c>
      <c r="AW280" s="13" t="s">
        <v>34</v>
      </c>
      <c r="AX280" s="13" t="s">
        <v>80</v>
      </c>
      <c r="AY280" s="235" t="s">
        <v>120</v>
      </c>
    </row>
    <row r="281" s="2" customFormat="1" ht="24.15" customHeight="1">
      <c r="A281" s="39"/>
      <c r="B281" s="40"/>
      <c r="C281" s="247" t="s">
        <v>433</v>
      </c>
      <c r="D281" s="247" t="s">
        <v>222</v>
      </c>
      <c r="E281" s="248" t="s">
        <v>434</v>
      </c>
      <c r="F281" s="249" t="s">
        <v>435</v>
      </c>
      <c r="G281" s="250" t="s">
        <v>148</v>
      </c>
      <c r="H281" s="251">
        <v>30</v>
      </c>
      <c r="I281" s="252"/>
      <c r="J281" s="253">
        <f>ROUND(I281*H281,2)</f>
        <v>0</v>
      </c>
      <c r="K281" s="249" t="s">
        <v>126</v>
      </c>
      <c r="L281" s="254"/>
      <c r="M281" s="255" t="s">
        <v>19</v>
      </c>
      <c r="N281" s="256" t="s">
        <v>43</v>
      </c>
      <c r="O281" s="85"/>
      <c r="P281" s="214">
        <f>O281*H281</f>
        <v>0</v>
      </c>
      <c r="Q281" s="214">
        <v>0.0078700000000000003</v>
      </c>
      <c r="R281" s="214">
        <f>Q281*H281</f>
        <v>0.2361</v>
      </c>
      <c r="S281" s="214">
        <v>0</v>
      </c>
      <c r="T281" s="21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174</v>
      </c>
      <c r="AT281" s="216" t="s">
        <v>222</v>
      </c>
      <c r="AU281" s="216" t="s">
        <v>82</v>
      </c>
      <c r="AY281" s="18" t="s">
        <v>120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80</v>
      </c>
      <c r="BK281" s="217">
        <f>ROUND(I281*H281,2)</f>
        <v>0</v>
      </c>
      <c r="BL281" s="18" t="s">
        <v>127</v>
      </c>
      <c r="BM281" s="216" t="s">
        <v>436</v>
      </c>
    </row>
    <row r="282" s="13" customFormat="1">
      <c r="A282" s="13"/>
      <c r="B282" s="225"/>
      <c r="C282" s="226"/>
      <c r="D282" s="223" t="s">
        <v>133</v>
      </c>
      <c r="E282" s="227" t="s">
        <v>19</v>
      </c>
      <c r="F282" s="228" t="s">
        <v>437</v>
      </c>
      <c r="G282" s="226"/>
      <c r="H282" s="229">
        <v>30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133</v>
      </c>
      <c r="AU282" s="235" t="s">
        <v>82</v>
      </c>
      <c r="AV282" s="13" t="s">
        <v>82</v>
      </c>
      <c r="AW282" s="13" t="s">
        <v>34</v>
      </c>
      <c r="AX282" s="13" t="s">
        <v>80</v>
      </c>
      <c r="AY282" s="235" t="s">
        <v>120</v>
      </c>
    </row>
    <row r="283" s="2" customFormat="1" ht="24.15" customHeight="1">
      <c r="A283" s="39"/>
      <c r="B283" s="40"/>
      <c r="C283" s="247" t="s">
        <v>438</v>
      </c>
      <c r="D283" s="247" t="s">
        <v>222</v>
      </c>
      <c r="E283" s="248" t="s">
        <v>439</v>
      </c>
      <c r="F283" s="249" t="s">
        <v>440</v>
      </c>
      <c r="G283" s="250" t="s">
        <v>183</v>
      </c>
      <c r="H283" s="251">
        <v>0.58999999999999997</v>
      </c>
      <c r="I283" s="252"/>
      <c r="J283" s="253">
        <f>ROUND(I283*H283,2)</f>
        <v>0</v>
      </c>
      <c r="K283" s="249" t="s">
        <v>126</v>
      </c>
      <c r="L283" s="254"/>
      <c r="M283" s="255" t="s">
        <v>19</v>
      </c>
      <c r="N283" s="256" t="s">
        <v>43</v>
      </c>
      <c r="O283" s="85"/>
      <c r="P283" s="214">
        <f>O283*H283</f>
        <v>0</v>
      </c>
      <c r="Q283" s="214">
        <v>1</v>
      </c>
      <c r="R283" s="214">
        <f>Q283*H283</f>
        <v>0.58999999999999997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174</v>
      </c>
      <c r="AT283" s="216" t="s">
        <v>222</v>
      </c>
      <c r="AU283" s="216" t="s">
        <v>82</v>
      </c>
      <c r="AY283" s="18" t="s">
        <v>120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80</v>
      </c>
      <c r="BK283" s="217">
        <f>ROUND(I283*H283,2)</f>
        <v>0</v>
      </c>
      <c r="BL283" s="18" t="s">
        <v>127</v>
      </c>
      <c r="BM283" s="216" t="s">
        <v>441</v>
      </c>
    </row>
    <row r="284" s="13" customFormat="1">
      <c r="A284" s="13"/>
      <c r="B284" s="225"/>
      <c r="C284" s="226"/>
      <c r="D284" s="223" t="s">
        <v>133</v>
      </c>
      <c r="E284" s="227" t="s">
        <v>19</v>
      </c>
      <c r="F284" s="228" t="s">
        <v>442</v>
      </c>
      <c r="G284" s="226"/>
      <c r="H284" s="229">
        <v>0.58999999999999997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133</v>
      </c>
      <c r="AU284" s="235" t="s">
        <v>82</v>
      </c>
      <c r="AV284" s="13" t="s">
        <v>82</v>
      </c>
      <c r="AW284" s="13" t="s">
        <v>34</v>
      </c>
      <c r="AX284" s="13" t="s">
        <v>80</v>
      </c>
      <c r="AY284" s="235" t="s">
        <v>120</v>
      </c>
    </row>
    <row r="285" s="2" customFormat="1" ht="16.5" customHeight="1">
      <c r="A285" s="39"/>
      <c r="B285" s="40"/>
      <c r="C285" s="247" t="s">
        <v>443</v>
      </c>
      <c r="D285" s="247" t="s">
        <v>222</v>
      </c>
      <c r="E285" s="248" t="s">
        <v>444</v>
      </c>
      <c r="F285" s="249" t="s">
        <v>445</v>
      </c>
      <c r="G285" s="250" t="s">
        <v>446</v>
      </c>
      <c r="H285" s="251">
        <v>347</v>
      </c>
      <c r="I285" s="252"/>
      <c r="J285" s="253">
        <f>ROUND(I285*H285,2)</f>
        <v>0</v>
      </c>
      <c r="K285" s="249" t="s">
        <v>126</v>
      </c>
      <c r="L285" s="254"/>
      <c r="M285" s="255" t="s">
        <v>19</v>
      </c>
      <c r="N285" s="256" t="s">
        <v>43</v>
      </c>
      <c r="O285" s="85"/>
      <c r="P285" s="214">
        <f>O285*H285</f>
        <v>0</v>
      </c>
      <c r="Q285" s="214">
        <v>0.00071000000000000002</v>
      </c>
      <c r="R285" s="214">
        <f>Q285*H285</f>
        <v>0.24637000000000001</v>
      </c>
      <c r="S285" s="214">
        <v>0</v>
      </c>
      <c r="T285" s="21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174</v>
      </c>
      <c r="AT285" s="216" t="s">
        <v>222</v>
      </c>
      <c r="AU285" s="216" t="s">
        <v>82</v>
      </c>
      <c r="AY285" s="18" t="s">
        <v>120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80</v>
      </c>
      <c r="BK285" s="217">
        <f>ROUND(I285*H285,2)</f>
        <v>0</v>
      </c>
      <c r="BL285" s="18" t="s">
        <v>127</v>
      </c>
      <c r="BM285" s="216" t="s">
        <v>447</v>
      </c>
    </row>
    <row r="286" s="13" customFormat="1">
      <c r="A286" s="13"/>
      <c r="B286" s="225"/>
      <c r="C286" s="226"/>
      <c r="D286" s="223" t="s">
        <v>133</v>
      </c>
      <c r="E286" s="227" t="s">
        <v>19</v>
      </c>
      <c r="F286" s="228" t="s">
        <v>140</v>
      </c>
      <c r="G286" s="226"/>
      <c r="H286" s="229">
        <v>3</v>
      </c>
      <c r="I286" s="230"/>
      <c r="J286" s="226"/>
      <c r="K286" s="226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133</v>
      </c>
      <c r="AU286" s="235" t="s">
        <v>82</v>
      </c>
      <c r="AV286" s="13" t="s">
        <v>82</v>
      </c>
      <c r="AW286" s="13" t="s">
        <v>34</v>
      </c>
      <c r="AX286" s="13" t="s">
        <v>72</v>
      </c>
      <c r="AY286" s="235" t="s">
        <v>120</v>
      </c>
    </row>
    <row r="287" s="13" customFormat="1">
      <c r="A287" s="13"/>
      <c r="B287" s="225"/>
      <c r="C287" s="226"/>
      <c r="D287" s="223" t="s">
        <v>133</v>
      </c>
      <c r="E287" s="227" t="s">
        <v>19</v>
      </c>
      <c r="F287" s="228" t="s">
        <v>274</v>
      </c>
      <c r="G287" s="226"/>
      <c r="H287" s="229">
        <v>24</v>
      </c>
      <c r="I287" s="230"/>
      <c r="J287" s="226"/>
      <c r="K287" s="226"/>
      <c r="L287" s="231"/>
      <c r="M287" s="232"/>
      <c r="N287" s="233"/>
      <c r="O287" s="233"/>
      <c r="P287" s="233"/>
      <c r="Q287" s="233"/>
      <c r="R287" s="233"/>
      <c r="S287" s="233"/>
      <c r="T287" s="23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5" t="s">
        <v>133</v>
      </c>
      <c r="AU287" s="235" t="s">
        <v>82</v>
      </c>
      <c r="AV287" s="13" t="s">
        <v>82</v>
      </c>
      <c r="AW287" s="13" t="s">
        <v>34</v>
      </c>
      <c r="AX287" s="13" t="s">
        <v>72</v>
      </c>
      <c r="AY287" s="235" t="s">
        <v>120</v>
      </c>
    </row>
    <row r="288" s="13" customFormat="1">
      <c r="A288" s="13"/>
      <c r="B288" s="225"/>
      <c r="C288" s="226"/>
      <c r="D288" s="223" t="s">
        <v>133</v>
      </c>
      <c r="E288" s="227" t="s">
        <v>19</v>
      </c>
      <c r="F288" s="228" t="s">
        <v>448</v>
      </c>
      <c r="G288" s="226"/>
      <c r="H288" s="229">
        <v>320</v>
      </c>
      <c r="I288" s="230"/>
      <c r="J288" s="226"/>
      <c r="K288" s="226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133</v>
      </c>
      <c r="AU288" s="235" t="s">
        <v>82</v>
      </c>
      <c r="AV288" s="13" t="s">
        <v>82</v>
      </c>
      <c r="AW288" s="13" t="s">
        <v>34</v>
      </c>
      <c r="AX288" s="13" t="s">
        <v>72</v>
      </c>
      <c r="AY288" s="235" t="s">
        <v>120</v>
      </c>
    </row>
    <row r="289" s="14" customFormat="1">
      <c r="A289" s="14"/>
      <c r="B289" s="236"/>
      <c r="C289" s="237"/>
      <c r="D289" s="223" t="s">
        <v>133</v>
      </c>
      <c r="E289" s="238" t="s">
        <v>19</v>
      </c>
      <c r="F289" s="239" t="s">
        <v>220</v>
      </c>
      <c r="G289" s="237"/>
      <c r="H289" s="240">
        <v>347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6" t="s">
        <v>133</v>
      </c>
      <c r="AU289" s="246" t="s">
        <v>82</v>
      </c>
      <c r="AV289" s="14" t="s">
        <v>127</v>
      </c>
      <c r="AW289" s="14" t="s">
        <v>34</v>
      </c>
      <c r="AX289" s="14" t="s">
        <v>80</v>
      </c>
      <c r="AY289" s="246" t="s">
        <v>120</v>
      </c>
    </row>
    <row r="290" s="12" customFormat="1" ht="22.8" customHeight="1">
      <c r="A290" s="12"/>
      <c r="B290" s="189"/>
      <c r="C290" s="190"/>
      <c r="D290" s="191" t="s">
        <v>71</v>
      </c>
      <c r="E290" s="203" t="s">
        <v>449</v>
      </c>
      <c r="F290" s="203" t="s">
        <v>450</v>
      </c>
      <c r="G290" s="190"/>
      <c r="H290" s="190"/>
      <c r="I290" s="193"/>
      <c r="J290" s="204">
        <f>BK290</f>
        <v>0</v>
      </c>
      <c r="K290" s="190"/>
      <c r="L290" s="195"/>
      <c r="M290" s="196"/>
      <c r="N290" s="197"/>
      <c r="O290" s="197"/>
      <c r="P290" s="198">
        <f>SUM(P291:P298)</f>
        <v>0</v>
      </c>
      <c r="Q290" s="197"/>
      <c r="R290" s="198">
        <f>SUM(R291:R298)</f>
        <v>0</v>
      </c>
      <c r="S290" s="197"/>
      <c r="T290" s="199">
        <f>SUM(T291:T298)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0" t="s">
        <v>80</v>
      </c>
      <c r="AT290" s="201" t="s">
        <v>71</v>
      </c>
      <c r="AU290" s="201" t="s">
        <v>80</v>
      </c>
      <c r="AY290" s="200" t="s">
        <v>120</v>
      </c>
      <c r="BK290" s="202">
        <f>SUM(BK291:BK298)</f>
        <v>0</v>
      </c>
    </row>
    <row r="291" s="2" customFormat="1" ht="44.25" customHeight="1">
      <c r="A291" s="39"/>
      <c r="B291" s="40"/>
      <c r="C291" s="205" t="s">
        <v>451</v>
      </c>
      <c r="D291" s="205" t="s">
        <v>122</v>
      </c>
      <c r="E291" s="206" t="s">
        <v>452</v>
      </c>
      <c r="F291" s="207" t="s">
        <v>453</v>
      </c>
      <c r="G291" s="208" t="s">
        <v>183</v>
      </c>
      <c r="H291" s="209">
        <v>87.602000000000004</v>
      </c>
      <c r="I291" s="210"/>
      <c r="J291" s="211">
        <f>ROUND(I291*H291,2)</f>
        <v>0</v>
      </c>
      <c r="K291" s="207" t="s">
        <v>126</v>
      </c>
      <c r="L291" s="45"/>
      <c r="M291" s="212" t="s">
        <v>19</v>
      </c>
      <c r="N291" s="213" t="s">
        <v>43</v>
      </c>
      <c r="O291" s="85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127</v>
      </c>
      <c r="AT291" s="216" t="s">
        <v>122</v>
      </c>
      <c r="AU291" s="216" t="s">
        <v>82</v>
      </c>
      <c r="AY291" s="18" t="s">
        <v>120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80</v>
      </c>
      <c r="BK291" s="217">
        <f>ROUND(I291*H291,2)</f>
        <v>0</v>
      </c>
      <c r="BL291" s="18" t="s">
        <v>127</v>
      </c>
      <c r="BM291" s="216" t="s">
        <v>454</v>
      </c>
    </row>
    <row r="292" s="2" customFormat="1">
      <c r="A292" s="39"/>
      <c r="B292" s="40"/>
      <c r="C292" s="41"/>
      <c r="D292" s="218" t="s">
        <v>129</v>
      </c>
      <c r="E292" s="41"/>
      <c r="F292" s="219" t="s">
        <v>455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129</v>
      </c>
      <c r="AU292" s="18" t="s">
        <v>82</v>
      </c>
    </row>
    <row r="293" s="13" customFormat="1">
      <c r="A293" s="13"/>
      <c r="B293" s="225"/>
      <c r="C293" s="226"/>
      <c r="D293" s="223" t="s">
        <v>133</v>
      </c>
      <c r="E293" s="227" t="s">
        <v>19</v>
      </c>
      <c r="F293" s="228" t="s">
        <v>456</v>
      </c>
      <c r="G293" s="226"/>
      <c r="H293" s="229">
        <v>87.602000000000004</v>
      </c>
      <c r="I293" s="230"/>
      <c r="J293" s="226"/>
      <c r="K293" s="226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133</v>
      </c>
      <c r="AU293" s="235" t="s">
        <v>82</v>
      </c>
      <c r="AV293" s="13" t="s">
        <v>82</v>
      </c>
      <c r="AW293" s="13" t="s">
        <v>34</v>
      </c>
      <c r="AX293" s="13" t="s">
        <v>80</v>
      </c>
      <c r="AY293" s="235" t="s">
        <v>120</v>
      </c>
    </row>
    <row r="294" s="2" customFormat="1" ht="37.8" customHeight="1">
      <c r="A294" s="39"/>
      <c r="B294" s="40"/>
      <c r="C294" s="205" t="s">
        <v>457</v>
      </c>
      <c r="D294" s="205" t="s">
        <v>122</v>
      </c>
      <c r="E294" s="206" t="s">
        <v>458</v>
      </c>
      <c r="F294" s="207" t="s">
        <v>459</v>
      </c>
      <c r="G294" s="208" t="s">
        <v>183</v>
      </c>
      <c r="H294" s="209">
        <v>174.05199999999999</v>
      </c>
      <c r="I294" s="210"/>
      <c r="J294" s="211">
        <f>ROUND(I294*H294,2)</f>
        <v>0</v>
      </c>
      <c r="K294" s="207" t="s">
        <v>126</v>
      </c>
      <c r="L294" s="45"/>
      <c r="M294" s="212" t="s">
        <v>19</v>
      </c>
      <c r="N294" s="213" t="s">
        <v>43</v>
      </c>
      <c r="O294" s="85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127</v>
      </c>
      <c r="AT294" s="216" t="s">
        <v>122</v>
      </c>
      <c r="AU294" s="216" t="s">
        <v>82</v>
      </c>
      <c r="AY294" s="18" t="s">
        <v>120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80</v>
      </c>
      <c r="BK294" s="217">
        <f>ROUND(I294*H294,2)</f>
        <v>0</v>
      </c>
      <c r="BL294" s="18" t="s">
        <v>127</v>
      </c>
      <c r="BM294" s="216" t="s">
        <v>460</v>
      </c>
    </row>
    <row r="295" s="2" customFormat="1">
      <c r="A295" s="39"/>
      <c r="B295" s="40"/>
      <c r="C295" s="41"/>
      <c r="D295" s="218" t="s">
        <v>129</v>
      </c>
      <c r="E295" s="41"/>
      <c r="F295" s="219" t="s">
        <v>461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129</v>
      </c>
      <c r="AU295" s="18" t="s">
        <v>82</v>
      </c>
    </row>
    <row r="296" s="2" customFormat="1" ht="49.05" customHeight="1">
      <c r="A296" s="39"/>
      <c r="B296" s="40"/>
      <c r="C296" s="205" t="s">
        <v>462</v>
      </c>
      <c r="D296" s="205" t="s">
        <v>122</v>
      </c>
      <c r="E296" s="206" t="s">
        <v>463</v>
      </c>
      <c r="F296" s="207" t="s">
        <v>464</v>
      </c>
      <c r="G296" s="208" t="s">
        <v>183</v>
      </c>
      <c r="H296" s="209">
        <v>1226.4280000000001</v>
      </c>
      <c r="I296" s="210"/>
      <c r="J296" s="211">
        <f>ROUND(I296*H296,2)</f>
        <v>0</v>
      </c>
      <c r="K296" s="207" t="s">
        <v>126</v>
      </c>
      <c r="L296" s="45"/>
      <c r="M296" s="212" t="s">
        <v>19</v>
      </c>
      <c r="N296" s="213" t="s">
        <v>43</v>
      </c>
      <c r="O296" s="85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127</v>
      </c>
      <c r="AT296" s="216" t="s">
        <v>122</v>
      </c>
      <c r="AU296" s="216" t="s">
        <v>82</v>
      </c>
      <c r="AY296" s="18" t="s">
        <v>120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80</v>
      </c>
      <c r="BK296" s="217">
        <f>ROUND(I296*H296,2)</f>
        <v>0</v>
      </c>
      <c r="BL296" s="18" t="s">
        <v>127</v>
      </c>
      <c r="BM296" s="216" t="s">
        <v>465</v>
      </c>
    </row>
    <row r="297" s="2" customFormat="1">
      <c r="A297" s="39"/>
      <c r="B297" s="40"/>
      <c r="C297" s="41"/>
      <c r="D297" s="218" t="s">
        <v>129</v>
      </c>
      <c r="E297" s="41"/>
      <c r="F297" s="219" t="s">
        <v>466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129</v>
      </c>
      <c r="AU297" s="18" t="s">
        <v>82</v>
      </c>
    </row>
    <row r="298" s="13" customFormat="1">
      <c r="A298" s="13"/>
      <c r="B298" s="225"/>
      <c r="C298" s="226"/>
      <c r="D298" s="223" t="s">
        <v>133</v>
      </c>
      <c r="E298" s="227" t="s">
        <v>19</v>
      </c>
      <c r="F298" s="228" t="s">
        <v>467</v>
      </c>
      <c r="G298" s="226"/>
      <c r="H298" s="229">
        <v>1226.4280000000001</v>
      </c>
      <c r="I298" s="230"/>
      <c r="J298" s="226"/>
      <c r="K298" s="226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133</v>
      </c>
      <c r="AU298" s="235" t="s">
        <v>82</v>
      </c>
      <c r="AV298" s="13" t="s">
        <v>82</v>
      </c>
      <c r="AW298" s="13" t="s">
        <v>34</v>
      </c>
      <c r="AX298" s="13" t="s">
        <v>80</v>
      </c>
      <c r="AY298" s="235" t="s">
        <v>120</v>
      </c>
    </row>
    <row r="299" s="12" customFormat="1" ht="22.8" customHeight="1">
      <c r="A299" s="12"/>
      <c r="B299" s="189"/>
      <c r="C299" s="190"/>
      <c r="D299" s="191" t="s">
        <v>71</v>
      </c>
      <c r="E299" s="203" t="s">
        <v>468</v>
      </c>
      <c r="F299" s="203" t="s">
        <v>469</v>
      </c>
      <c r="G299" s="190"/>
      <c r="H299" s="190"/>
      <c r="I299" s="193"/>
      <c r="J299" s="204">
        <f>BK299</f>
        <v>0</v>
      </c>
      <c r="K299" s="190"/>
      <c r="L299" s="195"/>
      <c r="M299" s="196"/>
      <c r="N299" s="197"/>
      <c r="O299" s="197"/>
      <c r="P299" s="198">
        <f>SUM(P300:P301)</f>
        <v>0</v>
      </c>
      <c r="Q299" s="197"/>
      <c r="R299" s="198">
        <f>SUM(R300:R301)</f>
        <v>0</v>
      </c>
      <c r="S299" s="197"/>
      <c r="T299" s="199">
        <f>SUM(T300:T301)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0" t="s">
        <v>80</v>
      </c>
      <c r="AT299" s="201" t="s">
        <v>71</v>
      </c>
      <c r="AU299" s="201" t="s">
        <v>80</v>
      </c>
      <c r="AY299" s="200" t="s">
        <v>120</v>
      </c>
      <c r="BK299" s="202">
        <f>SUM(BK300:BK301)</f>
        <v>0</v>
      </c>
    </row>
    <row r="300" s="2" customFormat="1" ht="24.15" customHeight="1">
      <c r="A300" s="39"/>
      <c r="B300" s="40"/>
      <c r="C300" s="205" t="s">
        <v>470</v>
      </c>
      <c r="D300" s="205" t="s">
        <v>122</v>
      </c>
      <c r="E300" s="206" t="s">
        <v>471</v>
      </c>
      <c r="F300" s="207" t="s">
        <v>472</v>
      </c>
      <c r="G300" s="208" t="s">
        <v>183</v>
      </c>
      <c r="H300" s="209">
        <v>505.29500000000002</v>
      </c>
      <c r="I300" s="210"/>
      <c r="J300" s="211">
        <f>ROUND(I300*H300,2)</f>
        <v>0</v>
      </c>
      <c r="K300" s="207" t="s">
        <v>126</v>
      </c>
      <c r="L300" s="45"/>
      <c r="M300" s="212" t="s">
        <v>19</v>
      </c>
      <c r="N300" s="213" t="s">
        <v>43</v>
      </c>
      <c r="O300" s="85"/>
      <c r="P300" s="214">
        <f>O300*H300</f>
        <v>0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127</v>
      </c>
      <c r="AT300" s="216" t="s">
        <v>122</v>
      </c>
      <c r="AU300" s="216" t="s">
        <v>82</v>
      </c>
      <c r="AY300" s="18" t="s">
        <v>120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80</v>
      </c>
      <c r="BK300" s="217">
        <f>ROUND(I300*H300,2)</f>
        <v>0</v>
      </c>
      <c r="BL300" s="18" t="s">
        <v>127</v>
      </c>
      <c r="BM300" s="216" t="s">
        <v>473</v>
      </c>
    </row>
    <row r="301" s="2" customFormat="1">
      <c r="A301" s="39"/>
      <c r="B301" s="40"/>
      <c r="C301" s="41"/>
      <c r="D301" s="218" t="s">
        <v>129</v>
      </c>
      <c r="E301" s="41"/>
      <c r="F301" s="219" t="s">
        <v>474</v>
      </c>
      <c r="G301" s="41"/>
      <c r="H301" s="41"/>
      <c r="I301" s="220"/>
      <c r="J301" s="41"/>
      <c r="K301" s="41"/>
      <c r="L301" s="45"/>
      <c r="M301" s="257"/>
      <c r="N301" s="258"/>
      <c r="O301" s="259"/>
      <c r="P301" s="259"/>
      <c r="Q301" s="259"/>
      <c r="R301" s="259"/>
      <c r="S301" s="259"/>
      <c r="T301" s="260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129</v>
      </c>
      <c r="AU301" s="18" t="s">
        <v>82</v>
      </c>
    </row>
    <row r="302" s="2" customFormat="1" ht="6.96" customHeight="1">
      <c r="A302" s="39"/>
      <c r="B302" s="60"/>
      <c r="C302" s="61"/>
      <c r="D302" s="61"/>
      <c r="E302" s="61"/>
      <c r="F302" s="61"/>
      <c r="G302" s="61"/>
      <c r="H302" s="61"/>
      <c r="I302" s="61"/>
      <c r="J302" s="61"/>
      <c r="K302" s="61"/>
      <c r="L302" s="45"/>
      <c r="M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</row>
  </sheetData>
  <sheetProtection sheet="1" autoFilter="0" formatColumns="0" formatRows="0" objects="1" scenarios="1" spinCount="100000" saltValue="GhOD92oVw5RSlQvGxM7GkJiW8nyh3tVdrPT9Mp0kuxGwFBi48Dtc9ivj7EUzfprNIJ81XUgtATPbdfA3P98RQg==" hashValue="StS6KwZvpaFogXwez+ZetP02gcZ1FlxH6cEiJaBP/oqBffhl4ni9lcyfdJEJkJVSccc3S167j+O/aRGKgh0MpQ==" algorithmName="SHA-512" password="CC35"/>
  <autoFilter ref="C87:K30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5_02/114203103"/>
    <hyperlink ref="F96" r:id="rId2" display="https://podminky.urs.cz/item/CS_URS_2025_02/114203202"/>
    <hyperlink ref="F100" r:id="rId3" display="https://podminky.urs.cz/item/CS_URS_2025_02/114253301"/>
    <hyperlink ref="F104" r:id="rId4" display="https://podminky.urs.cz/item/CS_URS_2025_02/113107331"/>
    <hyperlink ref="F108" r:id="rId5" display="https://podminky.urs.cz/item/CS_URS_2025_02/132251252"/>
    <hyperlink ref="F112" r:id="rId6" display="https://podminky.urs.cz/item/CS_URS_2025_02/162751117"/>
    <hyperlink ref="F116" r:id="rId7" display="https://podminky.urs.cz/item/CS_URS_2025_02/162751119"/>
    <hyperlink ref="F120" r:id="rId8" display="https://podminky.urs.cz/item/CS_URS_2025_02/171251201"/>
    <hyperlink ref="F124" r:id="rId9" display="https://podminky.urs.cz/item/CS_URS_2025_02/171201231"/>
    <hyperlink ref="F127" r:id="rId10" display="https://podminky.urs.cz/item/CS_URS_2025_02/122151402"/>
    <hyperlink ref="F131" r:id="rId11" display="https://podminky.urs.cz/item/CS_URS_2025_02/174151101"/>
    <hyperlink ref="F136" r:id="rId12" display="https://podminky.urs.cz/item/CS_URS_2025_02/321213345"/>
    <hyperlink ref="F140" r:id="rId13" display="https://podminky.urs.cz/item/CS_URS_2025_02/321222111"/>
    <hyperlink ref="F168" r:id="rId14" display="https://podminky.urs.cz/item/CS_URS_2025_02/321311115"/>
    <hyperlink ref="F172" r:id="rId15" display="https://podminky.urs.cz/item/CS_URS_2025_02/321321115"/>
    <hyperlink ref="F176" r:id="rId16" display="https://podminky.urs.cz/item/CS_URS_2025_02/321351010"/>
    <hyperlink ref="F180" r:id="rId17" display="https://podminky.urs.cz/item/CS_URS_2025_02/321351020"/>
    <hyperlink ref="F183" r:id="rId18" display="https://podminky.urs.cz/item/CS_URS_2025_02/321352010"/>
    <hyperlink ref="F186" r:id="rId19" display="https://podminky.urs.cz/item/CS_URS_2025_02/321352020"/>
    <hyperlink ref="F190" r:id="rId20" display="https://podminky.urs.cz/item/CS_URS_2025_02/451571111"/>
    <hyperlink ref="F194" r:id="rId21" display="https://podminky.urs.cz/item/CS_URS_2025_02/451313521"/>
    <hyperlink ref="F197" r:id="rId22" display="https://podminky.urs.cz/item/CS_URS_2025_02/457532111"/>
    <hyperlink ref="F201" r:id="rId23" display="https://podminky.urs.cz/item/CS_URS_2025_02/462512370"/>
    <hyperlink ref="F205" r:id="rId24" display="https://podminky.urs.cz/item/CS_URS_2025_02/462519003"/>
    <hyperlink ref="F208" r:id="rId25" display="https://podminky.urs.cz/item/CS_URS_2025_02/462451114"/>
    <hyperlink ref="F212" r:id="rId26" display="https://podminky.urs.cz/item/CS_URS_2025_02/465513227"/>
    <hyperlink ref="F219" r:id="rId27" display="https://podminky.urs.cz/item/CS_URS_2025_02/465513327"/>
    <hyperlink ref="F227" r:id="rId28" display="https://podminky.urs.cz/item/CS_URS_2025_02/636195212"/>
    <hyperlink ref="F232" r:id="rId29" display="https://podminky.urs.cz/item/CS_URS_2025_02/871218111"/>
    <hyperlink ref="F238" r:id="rId30" display="https://podminky.urs.cz/item/CS_URS_2025_02/871228111"/>
    <hyperlink ref="F245" r:id="rId31" display="https://podminky.urs.cz/item/CS_URS_2025_02/938901101"/>
    <hyperlink ref="F249" r:id="rId32" display="https://podminky.urs.cz/item/CS_URS_2025_02/985131111"/>
    <hyperlink ref="F252" r:id="rId33" display="https://podminky.urs.cz/item/CS_URS_2025_02/949101111"/>
    <hyperlink ref="F255" r:id="rId34" display="https://podminky.urs.cz/item/CS_URS_2025_02/953334312"/>
    <hyperlink ref="F261" r:id="rId35" display="https://podminky.urs.cz/item/CS_URS_2025_02/960321271"/>
    <hyperlink ref="F265" r:id="rId36" display="https://podminky.urs.cz/item/CS_URS_2025_02/977131110"/>
    <hyperlink ref="F271" r:id="rId37" display="https://podminky.urs.cz/item/CS_URS_2025_02/977131117"/>
    <hyperlink ref="F292" r:id="rId38" display="https://podminky.urs.cz/item/CS_URS_2025_02/997013861"/>
    <hyperlink ref="F295" r:id="rId39" display="https://podminky.urs.cz/item/CS_URS_2025_02/997321511"/>
    <hyperlink ref="F297" r:id="rId40" display="https://podminky.urs.cz/item/CS_URS_2025_02/997321519"/>
    <hyperlink ref="F301" r:id="rId41" display="https://podminky.urs.cz/item/CS_URS_2025_02/9983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VT Odra - jez Jakubčovice, km 88,180 - odstranění PŠ 09/2024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475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3. 4. 2025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33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ROUND((SUM(BE83:BE137)),  2)</f>
        <v>0</v>
      </c>
      <c r="G33" s="39"/>
      <c r="H33" s="39"/>
      <c r="I33" s="149">
        <v>0.20999999999999999</v>
      </c>
      <c r="J33" s="148">
        <f>ROUND(((SUM(BE83:BE137))*I33),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ROUND((SUM(BF83:BF137)),  2)</f>
        <v>0</v>
      </c>
      <c r="G34" s="39"/>
      <c r="H34" s="39"/>
      <c r="I34" s="149">
        <v>0.12</v>
      </c>
      <c r="J34" s="148">
        <f>ROUND(((SUM(BF83:BF137))*I34),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ROUND((SUM(BG83:BG137)),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ROUND((SUM(BH83:BH137)),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ROUND((SUM(BI83:BI137)),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VT Odra - jez Jakubčovice, km 88,180 - odstranění PŠ 09/2024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SO-02 - Jímkování stavby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Jakubčovice nad Odrou</v>
      </c>
      <c r="G52" s="41"/>
      <c r="H52" s="41"/>
      <c r="I52" s="33" t="s">
        <v>23</v>
      </c>
      <c r="J52" s="73" t="str">
        <f>IF(J12="","",J12)</f>
        <v>3. 4. 2025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Odry, státní podnik</v>
      </c>
      <c r="G54" s="41"/>
      <c r="H54" s="41"/>
      <c r="I54" s="33" t="s">
        <v>32</v>
      </c>
      <c r="J54" s="37" t="str">
        <f>E21</f>
        <v>Ing. Dalibor Rajnoch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 Dalibor Rajnoch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97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99</v>
      </c>
      <c r="E62" s="175"/>
      <c r="F62" s="175"/>
      <c r="G62" s="175"/>
      <c r="H62" s="175"/>
      <c r="I62" s="175"/>
      <c r="J62" s="176">
        <f>J119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104</v>
      </c>
      <c r="E63" s="175"/>
      <c r="F63" s="175"/>
      <c r="G63" s="175"/>
      <c r="H63" s="175"/>
      <c r="I63" s="175"/>
      <c r="J63" s="176">
        <f>J135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105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VT Odra - jez Jakubčovice, km 88,180 - odstranění PŠ 09/2024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90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SO-02 - Jímkování stavby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Jakubčovice nad Odrou</v>
      </c>
      <c r="G77" s="41"/>
      <c r="H77" s="41"/>
      <c r="I77" s="33" t="s">
        <v>23</v>
      </c>
      <c r="J77" s="73" t="str">
        <f>IF(J12="","",J12)</f>
        <v>3. 4. 2025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Povodí Odry, státní podnik</v>
      </c>
      <c r="G79" s="41"/>
      <c r="H79" s="41"/>
      <c r="I79" s="33" t="s">
        <v>32</v>
      </c>
      <c r="J79" s="37" t="str">
        <f>E21</f>
        <v>Ing. Dalibor Rajnoch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30</v>
      </c>
      <c r="D80" s="41"/>
      <c r="E80" s="41"/>
      <c r="F80" s="28" t="str">
        <f>IF(E18="","",E18)</f>
        <v>Vyplň údaj</v>
      </c>
      <c r="G80" s="41"/>
      <c r="H80" s="41"/>
      <c r="I80" s="33" t="s">
        <v>35</v>
      </c>
      <c r="J80" s="37" t="str">
        <f>E24</f>
        <v>Ing. Dalibor Rajnoch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106</v>
      </c>
      <c r="D82" s="181" t="s">
        <v>57</v>
      </c>
      <c r="E82" s="181" t="s">
        <v>53</v>
      </c>
      <c r="F82" s="181" t="s">
        <v>54</v>
      </c>
      <c r="G82" s="181" t="s">
        <v>107</v>
      </c>
      <c r="H82" s="181" t="s">
        <v>108</v>
      </c>
      <c r="I82" s="181" t="s">
        <v>109</v>
      </c>
      <c r="J82" s="181" t="s">
        <v>94</v>
      </c>
      <c r="K82" s="182" t="s">
        <v>110</v>
      </c>
      <c r="L82" s="183"/>
      <c r="M82" s="93" t="s">
        <v>19</v>
      </c>
      <c r="N82" s="94" t="s">
        <v>42</v>
      </c>
      <c r="O82" s="94" t="s">
        <v>111</v>
      </c>
      <c r="P82" s="94" t="s">
        <v>112</v>
      </c>
      <c r="Q82" s="94" t="s">
        <v>113</v>
      </c>
      <c r="R82" s="94" t="s">
        <v>114</v>
      </c>
      <c r="S82" s="94" t="s">
        <v>115</v>
      </c>
      <c r="T82" s="95" t="s">
        <v>116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117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0.57595520000000011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71</v>
      </c>
      <c r="AU83" s="18" t="s">
        <v>95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71</v>
      </c>
      <c r="E84" s="192" t="s">
        <v>118</v>
      </c>
      <c r="F84" s="192" t="s">
        <v>119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P85+P119+P135</f>
        <v>0</v>
      </c>
      <c r="Q84" s="197"/>
      <c r="R84" s="198">
        <f>R85+R119+R135</f>
        <v>0.57595520000000011</v>
      </c>
      <c r="S84" s="197"/>
      <c r="T84" s="199">
        <f>T85+T119+T135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80</v>
      </c>
      <c r="AT84" s="201" t="s">
        <v>71</v>
      </c>
      <c r="AU84" s="201" t="s">
        <v>72</v>
      </c>
      <c r="AY84" s="200" t="s">
        <v>120</v>
      </c>
      <c r="BK84" s="202">
        <f>BK85+BK119+BK135</f>
        <v>0</v>
      </c>
    </row>
    <row r="85" s="12" customFormat="1" ht="22.8" customHeight="1">
      <c r="A85" s="12"/>
      <c r="B85" s="189"/>
      <c r="C85" s="190"/>
      <c r="D85" s="191" t="s">
        <v>71</v>
      </c>
      <c r="E85" s="203" t="s">
        <v>80</v>
      </c>
      <c r="F85" s="203" t="s">
        <v>121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SUM(P86:P118)</f>
        <v>0</v>
      </c>
      <c r="Q85" s="197"/>
      <c r="R85" s="198">
        <f>SUM(R86:R118)</f>
        <v>0.35900000000000004</v>
      </c>
      <c r="S85" s="197"/>
      <c r="T85" s="199">
        <f>SUM(T86:T118)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80</v>
      </c>
      <c r="AT85" s="201" t="s">
        <v>71</v>
      </c>
      <c r="AU85" s="201" t="s">
        <v>80</v>
      </c>
      <c r="AY85" s="200" t="s">
        <v>120</v>
      </c>
      <c r="BK85" s="202">
        <f>SUM(BK86:BK118)</f>
        <v>0</v>
      </c>
    </row>
    <row r="86" s="2" customFormat="1" ht="24.15" customHeight="1">
      <c r="A86" s="39"/>
      <c r="B86" s="40"/>
      <c r="C86" s="205" t="s">
        <v>80</v>
      </c>
      <c r="D86" s="205" t="s">
        <v>122</v>
      </c>
      <c r="E86" s="206" t="s">
        <v>476</v>
      </c>
      <c r="F86" s="207" t="s">
        <v>477</v>
      </c>
      <c r="G86" s="208" t="s">
        <v>125</v>
      </c>
      <c r="H86" s="209">
        <v>116</v>
      </c>
      <c r="I86" s="210"/>
      <c r="J86" s="211">
        <f>ROUND(I86*H86,2)</f>
        <v>0</v>
      </c>
      <c r="K86" s="207" t="s">
        <v>126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127</v>
      </c>
      <c r="AT86" s="216" t="s">
        <v>122</v>
      </c>
      <c r="AU86" s="216" t="s">
        <v>82</v>
      </c>
      <c r="AY86" s="18" t="s">
        <v>120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127</v>
      </c>
      <c r="BM86" s="216" t="s">
        <v>478</v>
      </c>
    </row>
    <row r="87" s="2" customFormat="1">
      <c r="A87" s="39"/>
      <c r="B87" s="40"/>
      <c r="C87" s="41"/>
      <c r="D87" s="218" t="s">
        <v>129</v>
      </c>
      <c r="E87" s="41"/>
      <c r="F87" s="219" t="s">
        <v>479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129</v>
      </c>
      <c r="AU87" s="18" t="s">
        <v>82</v>
      </c>
    </row>
    <row r="88" s="2" customFormat="1">
      <c r="A88" s="39"/>
      <c r="B88" s="40"/>
      <c r="C88" s="41"/>
      <c r="D88" s="223" t="s">
        <v>131</v>
      </c>
      <c r="E88" s="41"/>
      <c r="F88" s="224" t="s">
        <v>480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131</v>
      </c>
      <c r="AU88" s="18" t="s">
        <v>82</v>
      </c>
    </row>
    <row r="89" s="13" customFormat="1">
      <c r="A89" s="13"/>
      <c r="B89" s="225"/>
      <c r="C89" s="226"/>
      <c r="D89" s="223" t="s">
        <v>133</v>
      </c>
      <c r="E89" s="227" t="s">
        <v>19</v>
      </c>
      <c r="F89" s="228" t="s">
        <v>481</v>
      </c>
      <c r="G89" s="226"/>
      <c r="H89" s="229">
        <v>116</v>
      </c>
      <c r="I89" s="230"/>
      <c r="J89" s="226"/>
      <c r="K89" s="226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133</v>
      </c>
      <c r="AU89" s="235" t="s">
        <v>82</v>
      </c>
      <c r="AV89" s="13" t="s">
        <v>82</v>
      </c>
      <c r="AW89" s="13" t="s">
        <v>34</v>
      </c>
      <c r="AX89" s="13" t="s">
        <v>80</v>
      </c>
      <c r="AY89" s="235" t="s">
        <v>120</v>
      </c>
    </row>
    <row r="90" s="2" customFormat="1" ht="62.7" customHeight="1">
      <c r="A90" s="39"/>
      <c r="B90" s="40"/>
      <c r="C90" s="205" t="s">
        <v>82</v>
      </c>
      <c r="D90" s="205" t="s">
        <v>122</v>
      </c>
      <c r="E90" s="206" t="s">
        <v>482</v>
      </c>
      <c r="F90" s="207" t="s">
        <v>483</v>
      </c>
      <c r="G90" s="208" t="s">
        <v>125</v>
      </c>
      <c r="H90" s="209">
        <v>58</v>
      </c>
      <c r="I90" s="210"/>
      <c r="J90" s="211">
        <f>ROUND(I90*H90,2)</f>
        <v>0</v>
      </c>
      <c r="K90" s="207" t="s">
        <v>126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127</v>
      </c>
      <c r="AT90" s="216" t="s">
        <v>122</v>
      </c>
      <c r="AU90" s="216" t="s">
        <v>82</v>
      </c>
      <c r="AY90" s="18" t="s">
        <v>120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127</v>
      </c>
      <c r="BM90" s="216" t="s">
        <v>484</v>
      </c>
    </row>
    <row r="91" s="2" customFormat="1">
      <c r="A91" s="39"/>
      <c r="B91" s="40"/>
      <c r="C91" s="41"/>
      <c r="D91" s="218" t="s">
        <v>129</v>
      </c>
      <c r="E91" s="41"/>
      <c r="F91" s="219" t="s">
        <v>485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129</v>
      </c>
      <c r="AU91" s="18" t="s">
        <v>82</v>
      </c>
    </row>
    <row r="92" s="2" customFormat="1">
      <c r="A92" s="39"/>
      <c r="B92" s="40"/>
      <c r="C92" s="41"/>
      <c r="D92" s="223" t="s">
        <v>131</v>
      </c>
      <c r="E92" s="41"/>
      <c r="F92" s="224" t="s">
        <v>486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131</v>
      </c>
      <c r="AU92" s="18" t="s">
        <v>82</v>
      </c>
    </row>
    <row r="93" s="13" customFormat="1">
      <c r="A93" s="13"/>
      <c r="B93" s="225"/>
      <c r="C93" s="226"/>
      <c r="D93" s="223" t="s">
        <v>133</v>
      </c>
      <c r="E93" s="227" t="s">
        <v>19</v>
      </c>
      <c r="F93" s="228" t="s">
        <v>487</v>
      </c>
      <c r="G93" s="226"/>
      <c r="H93" s="229">
        <v>58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133</v>
      </c>
      <c r="AU93" s="235" t="s">
        <v>82</v>
      </c>
      <c r="AV93" s="13" t="s">
        <v>82</v>
      </c>
      <c r="AW93" s="13" t="s">
        <v>34</v>
      </c>
      <c r="AX93" s="13" t="s">
        <v>80</v>
      </c>
      <c r="AY93" s="235" t="s">
        <v>120</v>
      </c>
    </row>
    <row r="94" s="2" customFormat="1" ht="44.25" customHeight="1">
      <c r="A94" s="39"/>
      <c r="B94" s="40"/>
      <c r="C94" s="205" t="s">
        <v>140</v>
      </c>
      <c r="D94" s="205" t="s">
        <v>122</v>
      </c>
      <c r="E94" s="206" t="s">
        <v>488</v>
      </c>
      <c r="F94" s="207" t="s">
        <v>489</v>
      </c>
      <c r="G94" s="208" t="s">
        <v>125</v>
      </c>
      <c r="H94" s="209">
        <v>58</v>
      </c>
      <c r="I94" s="210"/>
      <c r="J94" s="211">
        <f>ROUND(I94*H94,2)</f>
        <v>0</v>
      </c>
      <c r="K94" s="207" t="s">
        <v>126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127</v>
      </c>
      <c r="AT94" s="216" t="s">
        <v>122</v>
      </c>
      <c r="AU94" s="216" t="s">
        <v>82</v>
      </c>
      <c r="AY94" s="18" t="s">
        <v>120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127</v>
      </c>
      <c r="BM94" s="216" t="s">
        <v>490</v>
      </c>
    </row>
    <row r="95" s="2" customFormat="1">
      <c r="A95" s="39"/>
      <c r="B95" s="40"/>
      <c r="C95" s="41"/>
      <c r="D95" s="218" t="s">
        <v>129</v>
      </c>
      <c r="E95" s="41"/>
      <c r="F95" s="219" t="s">
        <v>491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129</v>
      </c>
      <c r="AU95" s="18" t="s">
        <v>82</v>
      </c>
    </row>
    <row r="96" s="2" customFormat="1">
      <c r="A96" s="39"/>
      <c r="B96" s="40"/>
      <c r="C96" s="41"/>
      <c r="D96" s="223" t="s">
        <v>131</v>
      </c>
      <c r="E96" s="41"/>
      <c r="F96" s="224" t="s">
        <v>492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131</v>
      </c>
      <c r="AU96" s="18" t="s">
        <v>82</v>
      </c>
    </row>
    <row r="97" s="13" customFormat="1">
      <c r="A97" s="13"/>
      <c r="B97" s="225"/>
      <c r="C97" s="226"/>
      <c r="D97" s="223" t="s">
        <v>133</v>
      </c>
      <c r="E97" s="227" t="s">
        <v>19</v>
      </c>
      <c r="F97" s="228" t="s">
        <v>487</v>
      </c>
      <c r="G97" s="226"/>
      <c r="H97" s="229">
        <v>58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133</v>
      </c>
      <c r="AU97" s="235" t="s">
        <v>82</v>
      </c>
      <c r="AV97" s="13" t="s">
        <v>82</v>
      </c>
      <c r="AW97" s="13" t="s">
        <v>34</v>
      </c>
      <c r="AX97" s="13" t="s">
        <v>80</v>
      </c>
      <c r="AY97" s="235" t="s">
        <v>120</v>
      </c>
    </row>
    <row r="98" s="2" customFormat="1" ht="37.8" customHeight="1">
      <c r="A98" s="39"/>
      <c r="B98" s="40"/>
      <c r="C98" s="205" t="s">
        <v>127</v>
      </c>
      <c r="D98" s="205" t="s">
        <v>122</v>
      </c>
      <c r="E98" s="206" t="s">
        <v>493</v>
      </c>
      <c r="F98" s="207" t="s">
        <v>494</v>
      </c>
      <c r="G98" s="208" t="s">
        <v>125</v>
      </c>
      <c r="H98" s="209">
        <v>58</v>
      </c>
      <c r="I98" s="210"/>
      <c r="J98" s="211">
        <f>ROUND(I98*H98,2)</f>
        <v>0</v>
      </c>
      <c r="K98" s="207" t="s">
        <v>126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127</v>
      </c>
      <c r="AT98" s="216" t="s">
        <v>122</v>
      </c>
      <c r="AU98" s="216" t="s">
        <v>82</v>
      </c>
      <c r="AY98" s="18" t="s">
        <v>120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127</v>
      </c>
      <c r="BM98" s="216" t="s">
        <v>495</v>
      </c>
    </row>
    <row r="99" s="2" customFormat="1">
      <c r="A99" s="39"/>
      <c r="B99" s="40"/>
      <c r="C99" s="41"/>
      <c r="D99" s="218" t="s">
        <v>129</v>
      </c>
      <c r="E99" s="41"/>
      <c r="F99" s="219" t="s">
        <v>496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129</v>
      </c>
      <c r="AU99" s="18" t="s">
        <v>82</v>
      </c>
    </row>
    <row r="100" s="2" customFormat="1">
      <c r="A100" s="39"/>
      <c r="B100" s="40"/>
      <c r="C100" s="41"/>
      <c r="D100" s="223" t="s">
        <v>131</v>
      </c>
      <c r="E100" s="41"/>
      <c r="F100" s="224" t="s">
        <v>497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131</v>
      </c>
      <c r="AU100" s="18" t="s">
        <v>82</v>
      </c>
    </row>
    <row r="101" s="13" customFormat="1">
      <c r="A101" s="13"/>
      <c r="B101" s="225"/>
      <c r="C101" s="226"/>
      <c r="D101" s="223" t="s">
        <v>133</v>
      </c>
      <c r="E101" s="227" t="s">
        <v>19</v>
      </c>
      <c r="F101" s="228" t="s">
        <v>487</v>
      </c>
      <c r="G101" s="226"/>
      <c r="H101" s="229">
        <v>58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133</v>
      </c>
      <c r="AU101" s="235" t="s">
        <v>82</v>
      </c>
      <c r="AV101" s="13" t="s">
        <v>82</v>
      </c>
      <c r="AW101" s="13" t="s">
        <v>34</v>
      </c>
      <c r="AX101" s="13" t="s">
        <v>80</v>
      </c>
      <c r="AY101" s="235" t="s">
        <v>120</v>
      </c>
    </row>
    <row r="102" s="2" customFormat="1" ht="16.5" customHeight="1">
      <c r="A102" s="39"/>
      <c r="B102" s="40"/>
      <c r="C102" s="205" t="s">
        <v>153</v>
      </c>
      <c r="D102" s="205" t="s">
        <v>122</v>
      </c>
      <c r="E102" s="206" t="s">
        <v>498</v>
      </c>
      <c r="F102" s="207" t="s">
        <v>499</v>
      </c>
      <c r="G102" s="208" t="s">
        <v>125</v>
      </c>
      <c r="H102" s="209">
        <v>4.7999999999999998</v>
      </c>
      <c r="I102" s="210"/>
      <c r="J102" s="211">
        <f>ROUND(I102*H102,2)</f>
        <v>0</v>
      </c>
      <c r="K102" s="207" t="s">
        <v>126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127</v>
      </c>
      <c r="AT102" s="216" t="s">
        <v>122</v>
      </c>
      <c r="AU102" s="216" t="s">
        <v>82</v>
      </c>
      <c r="AY102" s="18" t="s">
        <v>120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127</v>
      </c>
      <c r="BM102" s="216" t="s">
        <v>500</v>
      </c>
    </row>
    <row r="103" s="2" customFormat="1">
      <c r="A103" s="39"/>
      <c r="B103" s="40"/>
      <c r="C103" s="41"/>
      <c r="D103" s="218" t="s">
        <v>129</v>
      </c>
      <c r="E103" s="41"/>
      <c r="F103" s="219" t="s">
        <v>501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129</v>
      </c>
      <c r="AU103" s="18" t="s">
        <v>82</v>
      </c>
    </row>
    <row r="104" s="13" customFormat="1">
      <c r="A104" s="13"/>
      <c r="B104" s="225"/>
      <c r="C104" s="226"/>
      <c r="D104" s="223" t="s">
        <v>133</v>
      </c>
      <c r="E104" s="227" t="s">
        <v>19</v>
      </c>
      <c r="F104" s="228" t="s">
        <v>502</v>
      </c>
      <c r="G104" s="226"/>
      <c r="H104" s="229">
        <v>4.7999999999999998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133</v>
      </c>
      <c r="AU104" s="235" t="s">
        <v>82</v>
      </c>
      <c r="AV104" s="13" t="s">
        <v>82</v>
      </c>
      <c r="AW104" s="13" t="s">
        <v>34</v>
      </c>
      <c r="AX104" s="13" t="s">
        <v>80</v>
      </c>
      <c r="AY104" s="235" t="s">
        <v>120</v>
      </c>
    </row>
    <row r="105" s="2" customFormat="1" ht="21.75" customHeight="1">
      <c r="A105" s="39"/>
      <c r="B105" s="40"/>
      <c r="C105" s="205" t="s">
        <v>160</v>
      </c>
      <c r="D105" s="205" t="s">
        <v>122</v>
      </c>
      <c r="E105" s="206" t="s">
        <v>503</v>
      </c>
      <c r="F105" s="207" t="s">
        <v>504</v>
      </c>
      <c r="G105" s="208" t="s">
        <v>125</v>
      </c>
      <c r="H105" s="209">
        <v>4.7999999999999998</v>
      </c>
      <c r="I105" s="210"/>
      <c r="J105" s="211">
        <f>ROUND(I105*H105,2)</f>
        <v>0</v>
      </c>
      <c r="K105" s="207" t="s">
        <v>126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127</v>
      </c>
      <c r="AT105" s="216" t="s">
        <v>122</v>
      </c>
      <c r="AU105" s="216" t="s">
        <v>82</v>
      </c>
      <c r="AY105" s="18" t="s">
        <v>120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127</v>
      </c>
      <c r="BM105" s="216" t="s">
        <v>505</v>
      </c>
    </row>
    <row r="106" s="2" customFormat="1">
      <c r="A106" s="39"/>
      <c r="B106" s="40"/>
      <c r="C106" s="41"/>
      <c r="D106" s="218" t="s">
        <v>129</v>
      </c>
      <c r="E106" s="41"/>
      <c r="F106" s="219" t="s">
        <v>506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129</v>
      </c>
      <c r="AU106" s="18" t="s">
        <v>82</v>
      </c>
    </row>
    <row r="107" s="13" customFormat="1">
      <c r="A107" s="13"/>
      <c r="B107" s="225"/>
      <c r="C107" s="226"/>
      <c r="D107" s="223" t="s">
        <v>133</v>
      </c>
      <c r="E107" s="227" t="s">
        <v>19</v>
      </c>
      <c r="F107" s="228" t="s">
        <v>507</v>
      </c>
      <c r="G107" s="226"/>
      <c r="H107" s="229">
        <v>4.7999999999999998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133</v>
      </c>
      <c r="AU107" s="235" t="s">
        <v>82</v>
      </c>
      <c r="AV107" s="13" t="s">
        <v>82</v>
      </c>
      <c r="AW107" s="13" t="s">
        <v>34</v>
      </c>
      <c r="AX107" s="13" t="s">
        <v>80</v>
      </c>
      <c r="AY107" s="235" t="s">
        <v>120</v>
      </c>
    </row>
    <row r="108" s="2" customFormat="1" ht="21.75" customHeight="1">
      <c r="A108" s="39"/>
      <c r="B108" s="40"/>
      <c r="C108" s="205" t="s">
        <v>167</v>
      </c>
      <c r="D108" s="205" t="s">
        <v>122</v>
      </c>
      <c r="E108" s="206" t="s">
        <v>508</v>
      </c>
      <c r="F108" s="207" t="s">
        <v>509</v>
      </c>
      <c r="G108" s="208" t="s">
        <v>356</v>
      </c>
      <c r="H108" s="209">
        <v>20</v>
      </c>
      <c r="I108" s="210"/>
      <c r="J108" s="211">
        <f>ROUND(I108*H108,2)</f>
        <v>0</v>
      </c>
      <c r="K108" s="207" t="s">
        <v>126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0.017500000000000002</v>
      </c>
      <c r="R108" s="214">
        <f>Q108*H108</f>
        <v>0.35000000000000003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127</v>
      </c>
      <c r="AT108" s="216" t="s">
        <v>122</v>
      </c>
      <c r="AU108" s="216" t="s">
        <v>82</v>
      </c>
      <c r="AY108" s="18" t="s">
        <v>120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127</v>
      </c>
      <c r="BM108" s="216" t="s">
        <v>510</v>
      </c>
    </row>
    <row r="109" s="2" customFormat="1">
      <c r="A109" s="39"/>
      <c r="B109" s="40"/>
      <c r="C109" s="41"/>
      <c r="D109" s="218" t="s">
        <v>129</v>
      </c>
      <c r="E109" s="41"/>
      <c r="F109" s="219" t="s">
        <v>511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129</v>
      </c>
      <c r="AU109" s="18" t="s">
        <v>82</v>
      </c>
    </row>
    <row r="110" s="13" customFormat="1">
      <c r="A110" s="13"/>
      <c r="B110" s="225"/>
      <c r="C110" s="226"/>
      <c r="D110" s="223" t="s">
        <v>133</v>
      </c>
      <c r="E110" s="227" t="s">
        <v>19</v>
      </c>
      <c r="F110" s="228" t="s">
        <v>250</v>
      </c>
      <c r="G110" s="226"/>
      <c r="H110" s="229">
        <v>20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133</v>
      </c>
      <c r="AU110" s="235" t="s">
        <v>82</v>
      </c>
      <c r="AV110" s="13" t="s">
        <v>82</v>
      </c>
      <c r="AW110" s="13" t="s">
        <v>34</v>
      </c>
      <c r="AX110" s="13" t="s">
        <v>80</v>
      </c>
      <c r="AY110" s="235" t="s">
        <v>120</v>
      </c>
    </row>
    <row r="111" s="2" customFormat="1" ht="24.15" customHeight="1">
      <c r="A111" s="39"/>
      <c r="B111" s="40"/>
      <c r="C111" s="205" t="s">
        <v>174</v>
      </c>
      <c r="D111" s="205" t="s">
        <v>122</v>
      </c>
      <c r="E111" s="206" t="s">
        <v>512</v>
      </c>
      <c r="F111" s="207" t="s">
        <v>513</v>
      </c>
      <c r="G111" s="208" t="s">
        <v>514</v>
      </c>
      <c r="H111" s="209">
        <v>300</v>
      </c>
      <c r="I111" s="210"/>
      <c r="J111" s="211">
        <f>ROUND(I111*H111,2)</f>
        <v>0</v>
      </c>
      <c r="K111" s="207" t="s">
        <v>126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3.0000000000000001E-05</v>
      </c>
      <c r="R111" s="214">
        <f>Q111*H111</f>
        <v>0.0090000000000000011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127</v>
      </c>
      <c r="AT111" s="216" t="s">
        <v>122</v>
      </c>
      <c r="AU111" s="216" t="s">
        <v>82</v>
      </c>
      <c r="AY111" s="18" t="s">
        <v>120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127</v>
      </c>
      <c r="BM111" s="216" t="s">
        <v>515</v>
      </c>
    </row>
    <row r="112" s="2" customFormat="1">
      <c r="A112" s="39"/>
      <c r="B112" s="40"/>
      <c r="C112" s="41"/>
      <c r="D112" s="218" t="s">
        <v>129</v>
      </c>
      <c r="E112" s="41"/>
      <c r="F112" s="219" t="s">
        <v>516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129</v>
      </c>
      <c r="AU112" s="18" t="s">
        <v>82</v>
      </c>
    </row>
    <row r="113" s="2" customFormat="1">
      <c r="A113" s="39"/>
      <c r="B113" s="40"/>
      <c r="C113" s="41"/>
      <c r="D113" s="223" t="s">
        <v>131</v>
      </c>
      <c r="E113" s="41"/>
      <c r="F113" s="224" t="s">
        <v>517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131</v>
      </c>
      <c r="AU113" s="18" t="s">
        <v>82</v>
      </c>
    </row>
    <row r="114" s="13" customFormat="1">
      <c r="A114" s="13"/>
      <c r="B114" s="225"/>
      <c r="C114" s="226"/>
      <c r="D114" s="223" t="s">
        <v>133</v>
      </c>
      <c r="E114" s="227" t="s">
        <v>19</v>
      </c>
      <c r="F114" s="228" t="s">
        <v>518</v>
      </c>
      <c r="G114" s="226"/>
      <c r="H114" s="229">
        <v>300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133</v>
      </c>
      <c r="AU114" s="235" t="s">
        <v>82</v>
      </c>
      <c r="AV114" s="13" t="s">
        <v>82</v>
      </c>
      <c r="AW114" s="13" t="s">
        <v>34</v>
      </c>
      <c r="AX114" s="13" t="s">
        <v>80</v>
      </c>
      <c r="AY114" s="235" t="s">
        <v>120</v>
      </c>
    </row>
    <row r="115" s="2" customFormat="1" ht="37.8" customHeight="1">
      <c r="A115" s="39"/>
      <c r="B115" s="40"/>
      <c r="C115" s="205" t="s">
        <v>180</v>
      </c>
      <c r="D115" s="205" t="s">
        <v>122</v>
      </c>
      <c r="E115" s="206" t="s">
        <v>519</v>
      </c>
      <c r="F115" s="207" t="s">
        <v>520</v>
      </c>
      <c r="G115" s="208" t="s">
        <v>521</v>
      </c>
      <c r="H115" s="209">
        <v>30</v>
      </c>
      <c r="I115" s="210"/>
      <c r="J115" s="211">
        <f>ROUND(I115*H115,2)</f>
        <v>0</v>
      </c>
      <c r="K115" s="207" t="s">
        <v>126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127</v>
      </c>
      <c r="AT115" s="216" t="s">
        <v>122</v>
      </c>
      <c r="AU115" s="216" t="s">
        <v>82</v>
      </c>
      <c r="AY115" s="18" t="s">
        <v>120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127</v>
      </c>
      <c r="BM115" s="216" t="s">
        <v>522</v>
      </c>
    </row>
    <row r="116" s="2" customFormat="1">
      <c r="A116" s="39"/>
      <c r="B116" s="40"/>
      <c r="C116" s="41"/>
      <c r="D116" s="218" t="s">
        <v>129</v>
      </c>
      <c r="E116" s="41"/>
      <c r="F116" s="219" t="s">
        <v>523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129</v>
      </c>
      <c r="AU116" s="18" t="s">
        <v>82</v>
      </c>
    </row>
    <row r="117" s="2" customFormat="1">
      <c r="A117" s="39"/>
      <c r="B117" s="40"/>
      <c r="C117" s="41"/>
      <c r="D117" s="223" t="s">
        <v>131</v>
      </c>
      <c r="E117" s="41"/>
      <c r="F117" s="224" t="s">
        <v>524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131</v>
      </c>
      <c r="AU117" s="18" t="s">
        <v>82</v>
      </c>
    </row>
    <row r="118" s="13" customFormat="1">
      <c r="A118" s="13"/>
      <c r="B118" s="225"/>
      <c r="C118" s="226"/>
      <c r="D118" s="223" t="s">
        <v>133</v>
      </c>
      <c r="E118" s="227" t="s">
        <v>19</v>
      </c>
      <c r="F118" s="228" t="s">
        <v>309</v>
      </c>
      <c r="G118" s="226"/>
      <c r="H118" s="229">
        <v>30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133</v>
      </c>
      <c r="AU118" s="235" t="s">
        <v>82</v>
      </c>
      <c r="AV118" s="13" t="s">
        <v>82</v>
      </c>
      <c r="AW118" s="13" t="s">
        <v>34</v>
      </c>
      <c r="AX118" s="13" t="s">
        <v>80</v>
      </c>
      <c r="AY118" s="235" t="s">
        <v>120</v>
      </c>
    </row>
    <row r="119" s="12" customFormat="1" ht="22.8" customHeight="1">
      <c r="A119" s="12"/>
      <c r="B119" s="189"/>
      <c r="C119" s="190"/>
      <c r="D119" s="191" t="s">
        <v>71</v>
      </c>
      <c r="E119" s="203" t="s">
        <v>127</v>
      </c>
      <c r="F119" s="203" t="s">
        <v>283</v>
      </c>
      <c r="G119" s="190"/>
      <c r="H119" s="190"/>
      <c r="I119" s="193"/>
      <c r="J119" s="204">
        <f>BK119</f>
        <v>0</v>
      </c>
      <c r="K119" s="190"/>
      <c r="L119" s="195"/>
      <c r="M119" s="196"/>
      <c r="N119" s="197"/>
      <c r="O119" s="197"/>
      <c r="P119" s="198">
        <f>SUM(P120:P134)</f>
        <v>0</v>
      </c>
      <c r="Q119" s="197"/>
      <c r="R119" s="198">
        <f>SUM(R120:R134)</f>
        <v>0.21695520000000002</v>
      </c>
      <c r="S119" s="197"/>
      <c r="T119" s="199">
        <f>SUM(T120:T134)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0" t="s">
        <v>80</v>
      </c>
      <c r="AT119" s="201" t="s">
        <v>71</v>
      </c>
      <c r="AU119" s="201" t="s">
        <v>80</v>
      </c>
      <c r="AY119" s="200" t="s">
        <v>120</v>
      </c>
      <c r="BK119" s="202">
        <f>SUM(BK120:BK134)</f>
        <v>0</v>
      </c>
    </row>
    <row r="120" s="2" customFormat="1" ht="49.05" customHeight="1">
      <c r="A120" s="39"/>
      <c r="B120" s="40"/>
      <c r="C120" s="205" t="s">
        <v>187</v>
      </c>
      <c r="D120" s="205" t="s">
        <v>122</v>
      </c>
      <c r="E120" s="206" t="s">
        <v>525</v>
      </c>
      <c r="F120" s="207" t="s">
        <v>526</v>
      </c>
      <c r="G120" s="208" t="s">
        <v>148</v>
      </c>
      <c r="H120" s="209">
        <v>92.400000000000006</v>
      </c>
      <c r="I120" s="210"/>
      <c r="J120" s="211">
        <f>ROUND(I120*H120,2)</f>
        <v>0</v>
      </c>
      <c r="K120" s="207" t="s">
        <v>126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0.00027999999999999998</v>
      </c>
      <c r="R120" s="214">
        <f>Q120*H120</f>
        <v>0.025871999999999999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127</v>
      </c>
      <c r="AT120" s="216" t="s">
        <v>122</v>
      </c>
      <c r="AU120" s="216" t="s">
        <v>82</v>
      </c>
      <c r="AY120" s="18" t="s">
        <v>120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127</v>
      </c>
      <c r="BM120" s="216" t="s">
        <v>527</v>
      </c>
    </row>
    <row r="121" s="2" customFormat="1">
      <c r="A121" s="39"/>
      <c r="B121" s="40"/>
      <c r="C121" s="41"/>
      <c r="D121" s="218" t="s">
        <v>129</v>
      </c>
      <c r="E121" s="41"/>
      <c r="F121" s="219" t="s">
        <v>528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129</v>
      </c>
      <c r="AU121" s="18" t="s">
        <v>82</v>
      </c>
    </row>
    <row r="122" s="2" customFormat="1">
      <c r="A122" s="39"/>
      <c r="B122" s="40"/>
      <c r="C122" s="41"/>
      <c r="D122" s="223" t="s">
        <v>131</v>
      </c>
      <c r="E122" s="41"/>
      <c r="F122" s="224" t="s">
        <v>529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131</v>
      </c>
      <c r="AU122" s="18" t="s">
        <v>82</v>
      </c>
    </row>
    <row r="123" s="13" customFormat="1">
      <c r="A123" s="13"/>
      <c r="B123" s="225"/>
      <c r="C123" s="226"/>
      <c r="D123" s="223" t="s">
        <v>133</v>
      </c>
      <c r="E123" s="227" t="s">
        <v>19</v>
      </c>
      <c r="F123" s="228" t="s">
        <v>530</v>
      </c>
      <c r="G123" s="226"/>
      <c r="H123" s="229">
        <v>92.400000000000006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133</v>
      </c>
      <c r="AU123" s="235" t="s">
        <v>82</v>
      </c>
      <c r="AV123" s="13" t="s">
        <v>82</v>
      </c>
      <c r="AW123" s="13" t="s">
        <v>34</v>
      </c>
      <c r="AX123" s="13" t="s">
        <v>80</v>
      </c>
      <c r="AY123" s="235" t="s">
        <v>120</v>
      </c>
    </row>
    <row r="124" s="2" customFormat="1" ht="24.15" customHeight="1">
      <c r="A124" s="39"/>
      <c r="B124" s="40"/>
      <c r="C124" s="247" t="s">
        <v>194</v>
      </c>
      <c r="D124" s="247" t="s">
        <v>222</v>
      </c>
      <c r="E124" s="248" t="s">
        <v>531</v>
      </c>
      <c r="F124" s="249" t="s">
        <v>532</v>
      </c>
      <c r="G124" s="250" t="s">
        <v>148</v>
      </c>
      <c r="H124" s="251">
        <v>66.528000000000006</v>
      </c>
      <c r="I124" s="252"/>
      <c r="J124" s="253">
        <f>ROUND(I124*H124,2)</f>
        <v>0</v>
      </c>
      <c r="K124" s="249" t="s">
        <v>126</v>
      </c>
      <c r="L124" s="254"/>
      <c r="M124" s="255" t="s">
        <v>19</v>
      </c>
      <c r="N124" s="256" t="s">
        <v>43</v>
      </c>
      <c r="O124" s="85"/>
      <c r="P124" s="214">
        <f>O124*H124</f>
        <v>0</v>
      </c>
      <c r="Q124" s="214">
        <v>0.00029999999999999997</v>
      </c>
      <c r="R124" s="214">
        <f>Q124*H124</f>
        <v>0.019958400000000001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174</v>
      </c>
      <c r="AT124" s="216" t="s">
        <v>222</v>
      </c>
      <c r="AU124" s="216" t="s">
        <v>82</v>
      </c>
      <c r="AY124" s="18" t="s">
        <v>120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127</v>
      </c>
      <c r="BM124" s="216" t="s">
        <v>533</v>
      </c>
    </row>
    <row r="125" s="2" customFormat="1">
      <c r="A125" s="39"/>
      <c r="B125" s="40"/>
      <c r="C125" s="41"/>
      <c r="D125" s="223" t="s">
        <v>131</v>
      </c>
      <c r="E125" s="41"/>
      <c r="F125" s="224" t="s">
        <v>534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131</v>
      </c>
      <c r="AU125" s="18" t="s">
        <v>82</v>
      </c>
    </row>
    <row r="126" s="13" customFormat="1">
      <c r="A126" s="13"/>
      <c r="B126" s="225"/>
      <c r="C126" s="226"/>
      <c r="D126" s="223" t="s">
        <v>133</v>
      </c>
      <c r="E126" s="227" t="s">
        <v>19</v>
      </c>
      <c r="F126" s="228" t="s">
        <v>535</v>
      </c>
      <c r="G126" s="226"/>
      <c r="H126" s="229">
        <v>55.439999999999998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133</v>
      </c>
      <c r="AU126" s="235" t="s">
        <v>82</v>
      </c>
      <c r="AV126" s="13" t="s">
        <v>82</v>
      </c>
      <c r="AW126" s="13" t="s">
        <v>34</v>
      </c>
      <c r="AX126" s="13" t="s">
        <v>80</v>
      </c>
      <c r="AY126" s="235" t="s">
        <v>120</v>
      </c>
    </row>
    <row r="127" s="13" customFormat="1">
      <c r="A127" s="13"/>
      <c r="B127" s="225"/>
      <c r="C127" s="226"/>
      <c r="D127" s="223" t="s">
        <v>133</v>
      </c>
      <c r="E127" s="226"/>
      <c r="F127" s="228" t="s">
        <v>536</v>
      </c>
      <c r="G127" s="226"/>
      <c r="H127" s="229">
        <v>66.528000000000006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133</v>
      </c>
      <c r="AU127" s="235" t="s">
        <v>82</v>
      </c>
      <c r="AV127" s="13" t="s">
        <v>82</v>
      </c>
      <c r="AW127" s="13" t="s">
        <v>4</v>
      </c>
      <c r="AX127" s="13" t="s">
        <v>80</v>
      </c>
      <c r="AY127" s="235" t="s">
        <v>120</v>
      </c>
    </row>
    <row r="128" s="2" customFormat="1" ht="33" customHeight="1">
      <c r="A128" s="39"/>
      <c r="B128" s="40"/>
      <c r="C128" s="205" t="s">
        <v>8</v>
      </c>
      <c r="D128" s="205" t="s">
        <v>122</v>
      </c>
      <c r="E128" s="206" t="s">
        <v>537</v>
      </c>
      <c r="F128" s="207" t="s">
        <v>538</v>
      </c>
      <c r="G128" s="208" t="s">
        <v>148</v>
      </c>
      <c r="H128" s="209">
        <v>92.400000000000006</v>
      </c>
      <c r="I128" s="210"/>
      <c r="J128" s="211">
        <f>ROUND(I128*H128,2)</f>
        <v>0</v>
      </c>
      <c r="K128" s="207" t="s">
        <v>126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0.001</v>
      </c>
      <c r="R128" s="214">
        <f>Q128*H128</f>
        <v>0.09240000000000001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127</v>
      </c>
      <c r="AT128" s="216" t="s">
        <v>122</v>
      </c>
      <c r="AU128" s="216" t="s">
        <v>82</v>
      </c>
      <c r="AY128" s="18" t="s">
        <v>120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127</v>
      </c>
      <c r="BM128" s="216" t="s">
        <v>539</v>
      </c>
    </row>
    <row r="129" s="2" customFormat="1">
      <c r="A129" s="39"/>
      <c r="B129" s="40"/>
      <c r="C129" s="41"/>
      <c r="D129" s="218" t="s">
        <v>129</v>
      </c>
      <c r="E129" s="41"/>
      <c r="F129" s="219" t="s">
        <v>540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129</v>
      </c>
      <c r="AU129" s="18" t="s">
        <v>82</v>
      </c>
    </row>
    <row r="130" s="2" customFormat="1">
      <c r="A130" s="39"/>
      <c r="B130" s="40"/>
      <c r="C130" s="41"/>
      <c r="D130" s="223" t="s">
        <v>131</v>
      </c>
      <c r="E130" s="41"/>
      <c r="F130" s="224" t="s">
        <v>541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131</v>
      </c>
      <c r="AU130" s="18" t="s">
        <v>82</v>
      </c>
    </row>
    <row r="131" s="13" customFormat="1">
      <c r="A131" s="13"/>
      <c r="B131" s="225"/>
      <c r="C131" s="226"/>
      <c r="D131" s="223" t="s">
        <v>133</v>
      </c>
      <c r="E131" s="227" t="s">
        <v>19</v>
      </c>
      <c r="F131" s="228" t="s">
        <v>530</v>
      </c>
      <c r="G131" s="226"/>
      <c r="H131" s="229">
        <v>92.400000000000006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133</v>
      </c>
      <c r="AU131" s="235" t="s">
        <v>82</v>
      </c>
      <c r="AV131" s="13" t="s">
        <v>82</v>
      </c>
      <c r="AW131" s="13" t="s">
        <v>34</v>
      </c>
      <c r="AX131" s="13" t="s">
        <v>80</v>
      </c>
      <c r="AY131" s="235" t="s">
        <v>120</v>
      </c>
    </row>
    <row r="132" s="2" customFormat="1" ht="24.15" customHeight="1">
      <c r="A132" s="39"/>
      <c r="B132" s="40"/>
      <c r="C132" s="247" t="s">
        <v>208</v>
      </c>
      <c r="D132" s="247" t="s">
        <v>222</v>
      </c>
      <c r="E132" s="248" t="s">
        <v>542</v>
      </c>
      <c r="F132" s="249" t="s">
        <v>543</v>
      </c>
      <c r="G132" s="250" t="s">
        <v>148</v>
      </c>
      <c r="H132" s="251">
        <v>55.439999999999998</v>
      </c>
      <c r="I132" s="252"/>
      <c r="J132" s="253">
        <f>ROUND(I132*H132,2)</f>
        <v>0</v>
      </c>
      <c r="K132" s="249" t="s">
        <v>126</v>
      </c>
      <c r="L132" s="254"/>
      <c r="M132" s="255" t="s">
        <v>19</v>
      </c>
      <c r="N132" s="256" t="s">
        <v>43</v>
      </c>
      <c r="O132" s="85"/>
      <c r="P132" s="214">
        <f>O132*H132</f>
        <v>0</v>
      </c>
      <c r="Q132" s="214">
        <v>0.00142</v>
      </c>
      <c r="R132" s="214">
        <f>Q132*H132</f>
        <v>0.078724799999999998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174</v>
      </c>
      <c r="AT132" s="216" t="s">
        <v>222</v>
      </c>
      <c r="AU132" s="216" t="s">
        <v>82</v>
      </c>
      <c r="AY132" s="18" t="s">
        <v>120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127</v>
      </c>
      <c r="BM132" s="216" t="s">
        <v>544</v>
      </c>
    </row>
    <row r="133" s="2" customFormat="1">
      <c r="A133" s="39"/>
      <c r="B133" s="40"/>
      <c r="C133" s="41"/>
      <c r="D133" s="223" t="s">
        <v>131</v>
      </c>
      <c r="E133" s="41"/>
      <c r="F133" s="224" t="s">
        <v>534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131</v>
      </c>
      <c r="AU133" s="18" t="s">
        <v>82</v>
      </c>
    </row>
    <row r="134" s="13" customFormat="1">
      <c r="A134" s="13"/>
      <c r="B134" s="225"/>
      <c r="C134" s="226"/>
      <c r="D134" s="223" t="s">
        <v>133</v>
      </c>
      <c r="E134" s="227" t="s">
        <v>19</v>
      </c>
      <c r="F134" s="228" t="s">
        <v>535</v>
      </c>
      <c r="G134" s="226"/>
      <c r="H134" s="229">
        <v>55.439999999999998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133</v>
      </c>
      <c r="AU134" s="235" t="s">
        <v>82</v>
      </c>
      <c r="AV134" s="13" t="s">
        <v>82</v>
      </c>
      <c r="AW134" s="13" t="s">
        <v>34</v>
      </c>
      <c r="AX134" s="13" t="s">
        <v>80</v>
      </c>
      <c r="AY134" s="235" t="s">
        <v>120</v>
      </c>
    </row>
    <row r="135" s="12" customFormat="1" ht="22.8" customHeight="1">
      <c r="A135" s="12"/>
      <c r="B135" s="189"/>
      <c r="C135" s="190"/>
      <c r="D135" s="191" t="s">
        <v>71</v>
      </c>
      <c r="E135" s="203" t="s">
        <v>468</v>
      </c>
      <c r="F135" s="203" t="s">
        <v>469</v>
      </c>
      <c r="G135" s="190"/>
      <c r="H135" s="190"/>
      <c r="I135" s="193"/>
      <c r="J135" s="204">
        <f>BK135</f>
        <v>0</v>
      </c>
      <c r="K135" s="190"/>
      <c r="L135" s="195"/>
      <c r="M135" s="196"/>
      <c r="N135" s="197"/>
      <c r="O135" s="197"/>
      <c r="P135" s="198">
        <f>SUM(P136:P137)</f>
        <v>0</v>
      </c>
      <c r="Q135" s="197"/>
      <c r="R135" s="198">
        <f>SUM(R136:R137)</f>
        <v>0</v>
      </c>
      <c r="S135" s="197"/>
      <c r="T135" s="199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0" t="s">
        <v>80</v>
      </c>
      <c r="AT135" s="201" t="s">
        <v>71</v>
      </c>
      <c r="AU135" s="201" t="s">
        <v>80</v>
      </c>
      <c r="AY135" s="200" t="s">
        <v>120</v>
      </c>
      <c r="BK135" s="202">
        <f>SUM(BK136:BK137)</f>
        <v>0</v>
      </c>
    </row>
    <row r="136" s="2" customFormat="1" ht="24.15" customHeight="1">
      <c r="A136" s="39"/>
      <c r="B136" s="40"/>
      <c r="C136" s="205" t="s">
        <v>221</v>
      </c>
      <c r="D136" s="205" t="s">
        <v>122</v>
      </c>
      <c r="E136" s="206" t="s">
        <v>471</v>
      </c>
      <c r="F136" s="207" t="s">
        <v>472</v>
      </c>
      <c r="G136" s="208" t="s">
        <v>183</v>
      </c>
      <c r="H136" s="209">
        <v>0.57599999999999996</v>
      </c>
      <c r="I136" s="210"/>
      <c r="J136" s="211">
        <f>ROUND(I136*H136,2)</f>
        <v>0</v>
      </c>
      <c r="K136" s="207" t="s">
        <v>126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127</v>
      </c>
      <c r="AT136" s="216" t="s">
        <v>122</v>
      </c>
      <c r="AU136" s="216" t="s">
        <v>82</v>
      </c>
      <c r="AY136" s="18" t="s">
        <v>120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127</v>
      </c>
      <c r="BM136" s="216" t="s">
        <v>545</v>
      </c>
    </row>
    <row r="137" s="2" customFormat="1">
      <c r="A137" s="39"/>
      <c r="B137" s="40"/>
      <c r="C137" s="41"/>
      <c r="D137" s="218" t="s">
        <v>129</v>
      </c>
      <c r="E137" s="41"/>
      <c r="F137" s="219" t="s">
        <v>474</v>
      </c>
      <c r="G137" s="41"/>
      <c r="H137" s="41"/>
      <c r="I137" s="220"/>
      <c r="J137" s="41"/>
      <c r="K137" s="41"/>
      <c r="L137" s="45"/>
      <c r="M137" s="257"/>
      <c r="N137" s="258"/>
      <c r="O137" s="259"/>
      <c r="P137" s="259"/>
      <c r="Q137" s="259"/>
      <c r="R137" s="259"/>
      <c r="S137" s="259"/>
      <c r="T137" s="260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129</v>
      </c>
      <c r="AU137" s="18" t="s">
        <v>82</v>
      </c>
    </row>
    <row r="138" s="2" customFormat="1" ht="6.96" customHeight="1">
      <c r="A138" s="39"/>
      <c r="B138" s="60"/>
      <c r="C138" s="61"/>
      <c r="D138" s="61"/>
      <c r="E138" s="61"/>
      <c r="F138" s="61"/>
      <c r="G138" s="61"/>
      <c r="H138" s="61"/>
      <c r="I138" s="61"/>
      <c r="J138" s="61"/>
      <c r="K138" s="61"/>
      <c r="L138" s="45"/>
      <c r="M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</sheetData>
  <sheetProtection sheet="1" autoFilter="0" formatColumns="0" formatRows="0" objects="1" scenarios="1" spinCount="100000" saltValue="uUm577Zw5gawo9rj4anSLIYjV1SWpRdYpSHbxifLshb7gHhVUes+0zO7fCjGYjrvQrua4iTeb60NOcHoSjjbIg==" hashValue="MnaoFwXAlTQmbYeRH9yYKWOE2Kjgvu761URBVOvPgymU8ehJhAKGuVvpR7HaM0V79MAlRXvURvS7rh7np2hTTg==" algorithmName="SHA-512" password="CC35"/>
  <autoFilter ref="C82:K13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5_02/124253100"/>
    <hyperlink ref="F91" r:id="rId2" display="https://podminky.urs.cz/item/CS_URS_2025_02/162251102"/>
    <hyperlink ref="F95" r:id="rId3" display="https://podminky.urs.cz/item/CS_URS_2025_02/171151103"/>
    <hyperlink ref="F99" r:id="rId4" display="https://podminky.urs.cz/item/CS_URS_2025_02/171251101"/>
    <hyperlink ref="F103" r:id="rId5" display="https://podminky.urs.cz/item/CS_URS_2025_02/155135111"/>
    <hyperlink ref="F106" r:id="rId6" display="https://podminky.urs.cz/item/CS_URS_2025_02/155135112"/>
    <hyperlink ref="F109" r:id="rId7" display="https://podminky.urs.cz/item/CS_URS_2025_02/115001104"/>
    <hyperlink ref="F112" r:id="rId8" display="https://podminky.urs.cz/item/CS_URS_2025_02/115101201"/>
    <hyperlink ref="F116" r:id="rId9" display="https://podminky.urs.cz/item/CS_URS_2025_02/115101301"/>
    <hyperlink ref="F121" r:id="rId10" display="https://podminky.urs.cz/item/CS_URS_2025_02/457971121"/>
    <hyperlink ref="F129" r:id="rId11" display="https://podminky.urs.cz/item/CS_URS_2025_02/461991111"/>
    <hyperlink ref="F137" r:id="rId12" display="https://podminky.urs.cz/item/CS_URS_2025_02/9983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VT Odra - jez Jakubčovice, km 88,180 - odstranění PŠ 09/2024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546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3. 4. 2025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33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ROUND((SUM(BE85:BE141)),  2)</f>
        <v>0</v>
      </c>
      <c r="G33" s="39"/>
      <c r="H33" s="39"/>
      <c r="I33" s="149">
        <v>0.20999999999999999</v>
      </c>
      <c r="J33" s="148">
        <f>ROUND(((SUM(BE85:BE141))*I33),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ROUND((SUM(BF85:BF141)),  2)</f>
        <v>0</v>
      </c>
      <c r="G34" s="39"/>
      <c r="H34" s="39"/>
      <c r="I34" s="149">
        <v>0.12</v>
      </c>
      <c r="J34" s="148">
        <f>ROUND(((SUM(BF85:BF141))*I34),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ROUND((SUM(BG85:BG141)),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ROUND((SUM(BH85:BH141)),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ROUND((SUM(BI85:BI141)),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VT Odra - jez Jakubčovice, km 88,180 - odstranění PŠ 09/2024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Jakubčovice nad Odrou</v>
      </c>
      <c r="G52" s="41"/>
      <c r="H52" s="41"/>
      <c r="I52" s="33" t="s">
        <v>23</v>
      </c>
      <c r="J52" s="73" t="str">
        <f>IF(J12="","",J12)</f>
        <v>3. 4. 2025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Odry, státní podnik</v>
      </c>
      <c r="G54" s="41"/>
      <c r="H54" s="41"/>
      <c r="I54" s="33" t="s">
        <v>32</v>
      </c>
      <c r="J54" s="37" t="str">
        <f>E21</f>
        <v>Ing. Dalibor Rajnoch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 Dalibor Rajnoch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547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548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549</v>
      </c>
      <c r="E62" s="175"/>
      <c r="F62" s="175"/>
      <c r="G62" s="175"/>
      <c r="H62" s="175"/>
      <c r="I62" s="175"/>
      <c r="J62" s="176">
        <f>J112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550</v>
      </c>
      <c r="E63" s="175"/>
      <c r="F63" s="175"/>
      <c r="G63" s="175"/>
      <c r="H63" s="175"/>
      <c r="I63" s="175"/>
      <c r="J63" s="176">
        <f>J117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551</v>
      </c>
      <c r="E64" s="175"/>
      <c r="F64" s="175"/>
      <c r="G64" s="175"/>
      <c r="H64" s="175"/>
      <c r="I64" s="175"/>
      <c r="J64" s="176">
        <f>J126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552</v>
      </c>
      <c r="E65" s="175"/>
      <c r="F65" s="175"/>
      <c r="G65" s="175"/>
      <c r="H65" s="175"/>
      <c r="I65" s="175"/>
      <c r="J65" s="176">
        <f>J137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105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VT Odra - jez Jakubčovice, km 88,180 - odstranění PŠ 09/2024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90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VON - Vedlejší a ostatní náklady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Jakubčovice nad Odrou</v>
      </c>
      <c r="G79" s="41"/>
      <c r="H79" s="41"/>
      <c r="I79" s="33" t="s">
        <v>23</v>
      </c>
      <c r="J79" s="73" t="str">
        <f>IF(J12="","",J12)</f>
        <v>3. 4. 2025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Povodí Odry, státní podnik</v>
      </c>
      <c r="G81" s="41"/>
      <c r="H81" s="41"/>
      <c r="I81" s="33" t="s">
        <v>32</v>
      </c>
      <c r="J81" s="37" t="str">
        <f>E21</f>
        <v>Ing. Dalibor Rajnoch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30</v>
      </c>
      <c r="D82" s="41"/>
      <c r="E82" s="41"/>
      <c r="F82" s="28" t="str">
        <f>IF(E18="","",E18)</f>
        <v>Vyplň údaj</v>
      </c>
      <c r="G82" s="41"/>
      <c r="H82" s="41"/>
      <c r="I82" s="33" t="s">
        <v>35</v>
      </c>
      <c r="J82" s="37" t="str">
        <f>E24</f>
        <v>Ing. Dalibor Rajnoch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106</v>
      </c>
      <c r="D84" s="181" t="s">
        <v>57</v>
      </c>
      <c r="E84" s="181" t="s">
        <v>53</v>
      </c>
      <c r="F84" s="181" t="s">
        <v>54</v>
      </c>
      <c r="G84" s="181" t="s">
        <v>107</v>
      </c>
      <c r="H84" s="181" t="s">
        <v>108</v>
      </c>
      <c r="I84" s="181" t="s">
        <v>109</v>
      </c>
      <c r="J84" s="181" t="s">
        <v>94</v>
      </c>
      <c r="K84" s="182" t="s">
        <v>110</v>
      </c>
      <c r="L84" s="183"/>
      <c r="M84" s="93" t="s">
        <v>19</v>
      </c>
      <c r="N84" s="94" t="s">
        <v>42</v>
      </c>
      <c r="O84" s="94" t="s">
        <v>111</v>
      </c>
      <c r="P84" s="94" t="s">
        <v>112</v>
      </c>
      <c r="Q84" s="94" t="s">
        <v>113</v>
      </c>
      <c r="R84" s="94" t="s">
        <v>114</v>
      </c>
      <c r="S84" s="94" t="s">
        <v>115</v>
      </c>
      <c r="T84" s="95" t="s">
        <v>116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117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0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71</v>
      </c>
      <c r="AU85" s="18" t="s">
        <v>95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71</v>
      </c>
      <c r="E86" s="192" t="s">
        <v>553</v>
      </c>
      <c r="F86" s="192" t="s">
        <v>554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P87+P112+P117+P126+P137</f>
        <v>0</v>
      </c>
      <c r="Q86" s="197"/>
      <c r="R86" s="198">
        <f>R87+R112+R117+R126+R137</f>
        <v>0</v>
      </c>
      <c r="S86" s="197"/>
      <c r="T86" s="199">
        <f>T87+T112+T117+T126+T137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153</v>
      </c>
      <c r="AT86" s="201" t="s">
        <v>71</v>
      </c>
      <c r="AU86" s="201" t="s">
        <v>72</v>
      </c>
      <c r="AY86" s="200" t="s">
        <v>120</v>
      </c>
      <c r="BK86" s="202">
        <f>BK87+BK112+BK117+BK126+BK137</f>
        <v>0</v>
      </c>
    </row>
    <row r="87" s="12" customFormat="1" ht="22.8" customHeight="1">
      <c r="A87" s="12"/>
      <c r="B87" s="189"/>
      <c r="C87" s="190"/>
      <c r="D87" s="191" t="s">
        <v>71</v>
      </c>
      <c r="E87" s="203" t="s">
        <v>555</v>
      </c>
      <c r="F87" s="203" t="s">
        <v>556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SUM(P88:P111)</f>
        <v>0</v>
      </c>
      <c r="Q87" s="197"/>
      <c r="R87" s="198">
        <f>SUM(R88:R111)</f>
        <v>0</v>
      </c>
      <c r="S87" s="197"/>
      <c r="T87" s="199">
        <f>SUM(T88:T111)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153</v>
      </c>
      <c r="AT87" s="201" t="s">
        <v>71</v>
      </c>
      <c r="AU87" s="201" t="s">
        <v>80</v>
      </c>
      <c r="AY87" s="200" t="s">
        <v>120</v>
      </c>
      <c r="BK87" s="202">
        <f>SUM(BK88:BK111)</f>
        <v>0</v>
      </c>
    </row>
    <row r="88" s="2" customFormat="1" ht="16.5" customHeight="1">
      <c r="A88" s="39"/>
      <c r="B88" s="40"/>
      <c r="C88" s="205" t="s">
        <v>80</v>
      </c>
      <c r="D88" s="205" t="s">
        <v>122</v>
      </c>
      <c r="E88" s="206" t="s">
        <v>557</v>
      </c>
      <c r="F88" s="207" t="s">
        <v>558</v>
      </c>
      <c r="G88" s="208" t="s">
        <v>559</v>
      </c>
      <c r="H88" s="209">
        <v>1</v>
      </c>
      <c r="I88" s="210"/>
      <c r="J88" s="211">
        <f>ROUND(I88*H88,2)</f>
        <v>0</v>
      </c>
      <c r="K88" s="207" t="s">
        <v>126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560</v>
      </c>
      <c r="AT88" s="216" t="s">
        <v>122</v>
      </c>
      <c r="AU88" s="216" t="s">
        <v>82</v>
      </c>
      <c r="AY88" s="18" t="s">
        <v>120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560</v>
      </c>
      <c r="BM88" s="216" t="s">
        <v>561</v>
      </c>
    </row>
    <row r="89" s="2" customFormat="1">
      <c r="A89" s="39"/>
      <c r="B89" s="40"/>
      <c r="C89" s="41"/>
      <c r="D89" s="218" t="s">
        <v>129</v>
      </c>
      <c r="E89" s="41"/>
      <c r="F89" s="219" t="s">
        <v>562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129</v>
      </c>
      <c r="AU89" s="18" t="s">
        <v>82</v>
      </c>
    </row>
    <row r="90" s="2" customFormat="1">
      <c r="A90" s="39"/>
      <c r="B90" s="40"/>
      <c r="C90" s="41"/>
      <c r="D90" s="223" t="s">
        <v>131</v>
      </c>
      <c r="E90" s="41"/>
      <c r="F90" s="224" t="s">
        <v>563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131</v>
      </c>
      <c r="AU90" s="18" t="s">
        <v>82</v>
      </c>
    </row>
    <row r="91" s="13" customFormat="1">
      <c r="A91" s="13"/>
      <c r="B91" s="225"/>
      <c r="C91" s="226"/>
      <c r="D91" s="223" t="s">
        <v>133</v>
      </c>
      <c r="E91" s="227" t="s">
        <v>19</v>
      </c>
      <c r="F91" s="228" t="s">
        <v>80</v>
      </c>
      <c r="G91" s="226"/>
      <c r="H91" s="229">
        <v>1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133</v>
      </c>
      <c r="AU91" s="235" t="s">
        <v>82</v>
      </c>
      <c r="AV91" s="13" t="s">
        <v>82</v>
      </c>
      <c r="AW91" s="13" t="s">
        <v>34</v>
      </c>
      <c r="AX91" s="13" t="s">
        <v>80</v>
      </c>
      <c r="AY91" s="235" t="s">
        <v>120</v>
      </c>
    </row>
    <row r="92" s="2" customFormat="1" ht="16.5" customHeight="1">
      <c r="A92" s="39"/>
      <c r="B92" s="40"/>
      <c r="C92" s="205" t="s">
        <v>82</v>
      </c>
      <c r="D92" s="205" t="s">
        <v>122</v>
      </c>
      <c r="E92" s="206" t="s">
        <v>564</v>
      </c>
      <c r="F92" s="207" t="s">
        <v>565</v>
      </c>
      <c r="G92" s="208" t="s">
        <v>559</v>
      </c>
      <c r="H92" s="209">
        <v>1</v>
      </c>
      <c r="I92" s="210"/>
      <c r="J92" s="211">
        <f>ROUND(I92*H92,2)</f>
        <v>0</v>
      </c>
      <c r="K92" s="207" t="s">
        <v>126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560</v>
      </c>
      <c r="AT92" s="216" t="s">
        <v>122</v>
      </c>
      <c r="AU92" s="216" t="s">
        <v>82</v>
      </c>
      <c r="AY92" s="18" t="s">
        <v>120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560</v>
      </c>
      <c r="BM92" s="216" t="s">
        <v>566</v>
      </c>
    </row>
    <row r="93" s="2" customFormat="1">
      <c r="A93" s="39"/>
      <c r="B93" s="40"/>
      <c r="C93" s="41"/>
      <c r="D93" s="218" t="s">
        <v>129</v>
      </c>
      <c r="E93" s="41"/>
      <c r="F93" s="219" t="s">
        <v>567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129</v>
      </c>
      <c r="AU93" s="18" t="s">
        <v>82</v>
      </c>
    </row>
    <row r="94" s="2" customFormat="1">
      <c r="A94" s="39"/>
      <c r="B94" s="40"/>
      <c r="C94" s="41"/>
      <c r="D94" s="223" t="s">
        <v>131</v>
      </c>
      <c r="E94" s="41"/>
      <c r="F94" s="224" t="s">
        <v>568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131</v>
      </c>
      <c r="AU94" s="18" t="s">
        <v>82</v>
      </c>
    </row>
    <row r="95" s="13" customFormat="1">
      <c r="A95" s="13"/>
      <c r="B95" s="225"/>
      <c r="C95" s="226"/>
      <c r="D95" s="223" t="s">
        <v>133</v>
      </c>
      <c r="E95" s="227" t="s">
        <v>19</v>
      </c>
      <c r="F95" s="228" t="s">
        <v>80</v>
      </c>
      <c r="G95" s="226"/>
      <c r="H95" s="229">
        <v>1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133</v>
      </c>
      <c r="AU95" s="235" t="s">
        <v>82</v>
      </c>
      <c r="AV95" s="13" t="s">
        <v>82</v>
      </c>
      <c r="AW95" s="13" t="s">
        <v>34</v>
      </c>
      <c r="AX95" s="13" t="s">
        <v>80</v>
      </c>
      <c r="AY95" s="235" t="s">
        <v>120</v>
      </c>
    </row>
    <row r="96" s="2" customFormat="1" ht="16.5" customHeight="1">
      <c r="A96" s="39"/>
      <c r="B96" s="40"/>
      <c r="C96" s="205" t="s">
        <v>140</v>
      </c>
      <c r="D96" s="205" t="s">
        <v>122</v>
      </c>
      <c r="E96" s="206" t="s">
        <v>569</v>
      </c>
      <c r="F96" s="207" t="s">
        <v>570</v>
      </c>
      <c r="G96" s="208" t="s">
        <v>559</v>
      </c>
      <c r="H96" s="209">
        <v>1</v>
      </c>
      <c r="I96" s="210"/>
      <c r="J96" s="211">
        <f>ROUND(I96*H96,2)</f>
        <v>0</v>
      </c>
      <c r="K96" s="207" t="s">
        <v>126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560</v>
      </c>
      <c r="AT96" s="216" t="s">
        <v>122</v>
      </c>
      <c r="AU96" s="216" t="s">
        <v>82</v>
      </c>
      <c r="AY96" s="18" t="s">
        <v>120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560</v>
      </c>
      <c r="BM96" s="216" t="s">
        <v>571</v>
      </c>
    </row>
    <row r="97" s="2" customFormat="1">
      <c r="A97" s="39"/>
      <c r="B97" s="40"/>
      <c r="C97" s="41"/>
      <c r="D97" s="218" t="s">
        <v>129</v>
      </c>
      <c r="E97" s="41"/>
      <c r="F97" s="219" t="s">
        <v>572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129</v>
      </c>
      <c r="AU97" s="18" t="s">
        <v>82</v>
      </c>
    </row>
    <row r="98" s="2" customFormat="1">
      <c r="A98" s="39"/>
      <c r="B98" s="40"/>
      <c r="C98" s="41"/>
      <c r="D98" s="223" t="s">
        <v>131</v>
      </c>
      <c r="E98" s="41"/>
      <c r="F98" s="224" t="s">
        <v>573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131</v>
      </c>
      <c r="AU98" s="18" t="s">
        <v>82</v>
      </c>
    </row>
    <row r="99" s="13" customFormat="1">
      <c r="A99" s="13"/>
      <c r="B99" s="225"/>
      <c r="C99" s="226"/>
      <c r="D99" s="223" t="s">
        <v>133</v>
      </c>
      <c r="E99" s="227" t="s">
        <v>19</v>
      </c>
      <c r="F99" s="228" t="s">
        <v>80</v>
      </c>
      <c r="G99" s="226"/>
      <c r="H99" s="229">
        <v>1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133</v>
      </c>
      <c r="AU99" s="235" t="s">
        <v>82</v>
      </c>
      <c r="AV99" s="13" t="s">
        <v>82</v>
      </c>
      <c r="AW99" s="13" t="s">
        <v>34</v>
      </c>
      <c r="AX99" s="13" t="s">
        <v>80</v>
      </c>
      <c r="AY99" s="235" t="s">
        <v>120</v>
      </c>
    </row>
    <row r="100" s="2" customFormat="1" ht="16.5" customHeight="1">
      <c r="A100" s="39"/>
      <c r="B100" s="40"/>
      <c r="C100" s="205" t="s">
        <v>127</v>
      </c>
      <c r="D100" s="205" t="s">
        <v>122</v>
      </c>
      <c r="E100" s="206" t="s">
        <v>574</v>
      </c>
      <c r="F100" s="207" t="s">
        <v>575</v>
      </c>
      <c r="G100" s="208" t="s">
        <v>559</v>
      </c>
      <c r="H100" s="209">
        <v>1</v>
      </c>
      <c r="I100" s="210"/>
      <c r="J100" s="211">
        <f>ROUND(I100*H100,2)</f>
        <v>0</v>
      </c>
      <c r="K100" s="207" t="s">
        <v>126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560</v>
      </c>
      <c r="AT100" s="216" t="s">
        <v>122</v>
      </c>
      <c r="AU100" s="216" t="s">
        <v>82</v>
      </c>
      <c r="AY100" s="18" t="s">
        <v>120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560</v>
      </c>
      <c r="BM100" s="216" t="s">
        <v>576</v>
      </c>
    </row>
    <row r="101" s="2" customFormat="1">
      <c r="A101" s="39"/>
      <c r="B101" s="40"/>
      <c r="C101" s="41"/>
      <c r="D101" s="218" t="s">
        <v>129</v>
      </c>
      <c r="E101" s="41"/>
      <c r="F101" s="219" t="s">
        <v>577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129</v>
      </c>
      <c r="AU101" s="18" t="s">
        <v>82</v>
      </c>
    </row>
    <row r="102" s="2" customFormat="1">
      <c r="A102" s="39"/>
      <c r="B102" s="40"/>
      <c r="C102" s="41"/>
      <c r="D102" s="223" t="s">
        <v>131</v>
      </c>
      <c r="E102" s="41"/>
      <c r="F102" s="224" t="s">
        <v>578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131</v>
      </c>
      <c r="AU102" s="18" t="s">
        <v>82</v>
      </c>
    </row>
    <row r="103" s="13" customFormat="1">
      <c r="A103" s="13"/>
      <c r="B103" s="225"/>
      <c r="C103" s="226"/>
      <c r="D103" s="223" t="s">
        <v>133</v>
      </c>
      <c r="E103" s="227" t="s">
        <v>19</v>
      </c>
      <c r="F103" s="228" t="s">
        <v>80</v>
      </c>
      <c r="G103" s="226"/>
      <c r="H103" s="229">
        <v>1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133</v>
      </c>
      <c r="AU103" s="235" t="s">
        <v>82</v>
      </c>
      <c r="AV103" s="13" t="s">
        <v>82</v>
      </c>
      <c r="AW103" s="13" t="s">
        <v>34</v>
      </c>
      <c r="AX103" s="13" t="s">
        <v>80</v>
      </c>
      <c r="AY103" s="235" t="s">
        <v>120</v>
      </c>
    </row>
    <row r="104" s="2" customFormat="1" ht="16.5" customHeight="1">
      <c r="A104" s="39"/>
      <c r="B104" s="40"/>
      <c r="C104" s="205" t="s">
        <v>153</v>
      </c>
      <c r="D104" s="205" t="s">
        <v>122</v>
      </c>
      <c r="E104" s="206" t="s">
        <v>579</v>
      </c>
      <c r="F104" s="207" t="s">
        <v>580</v>
      </c>
      <c r="G104" s="208" t="s">
        <v>559</v>
      </c>
      <c r="H104" s="209">
        <v>1</v>
      </c>
      <c r="I104" s="210"/>
      <c r="J104" s="211">
        <f>ROUND(I104*H104,2)</f>
        <v>0</v>
      </c>
      <c r="K104" s="207" t="s">
        <v>126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560</v>
      </c>
      <c r="AT104" s="216" t="s">
        <v>122</v>
      </c>
      <c r="AU104" s="216" t="s">
        <v>82</v>
      </c>
      <c r="AY104" s="18" t="s">
        <v>120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560</v>
      </c>
      <c r="BM104" s="216" t="s">
        <v>581</v>
      </c>
    </row>
    <row r="105" s="2" customFormat="1">
      <c r="A105" s="39"/>
      <c r="B105" s="40"/>
      <c r="C105" s="41"/>
      <c r="D105" s="218" t="s">
        <v>129</v>
      </c>
      <c r="E105" s="41"/>
      <c r="F105" s="219" t="s">
        <v>582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129</v>
      </c>
      <c r="AU105" s="18" t="s">
        <v>82</v>
      </c>
    </row>
    <row r="106" s="2" customFormat="1">
      <c r="A106" s="39"/>
      <c r="B106" s="40"/>
      <c r="C106" s="41"/>
      <c r="D106" s="223" t="s">
        <v>131</v>
      </c>
      <c r="E106" s="41"/>
      <c r="F106" s="224" t="s">
        <v>583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131</v>
      </c>
      <c r="AU106" s="18" t="s">
        <v>82</v>
      </c>
    </row>
    <row r="107" s="13" customFormat="1">
      <c r="A107" s="13"/>
      <c r="B107" s="225"/>
      <c r="C107" s="226"/>
      <c r="D107" s="223" t="s">
        <v>133</v>
      </c>
      <c r="E107" s="227" t="s">
        <v>19</v>
      </c>
      <c r="F107" s="228" t="s">
        <v>80</v>
      </c>
      <c r="G107" s="226"/>
      <c r="H107" s="229">
        <v>1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133</v>
      </c>
      <c r="AU107" s="235" t="s">
        <v>82</v>
      </c>
      <c r="AV107" s="13" t="s">
        <v>82</v>
      </c>
      <c r="AW107" s="13" t="s">
        <v>34</v>
      </c>
      <c r="AX107" s="13" t="s">
        <v>80</v>
      </c>
      <c r="AY107" s="235" t="s">
        <v>120</v>
      </c>
    </row>
    <row r="108" s="2" customFormat="1" ht="16.5" customHeight="1">
      <c r="A108" s="39"/>
      <c r="B108" s="40"/>
      <c r="C108" s="205" t="s">
        <v>160</v>
      </c>
      <c r="D108" s="205" t="s">
        <v>122</v>
      </c>
      <c r="E108" s="206" t="s">
        <v>584</v>
      </c>
      <c r="F108" s="207" t="s">
        <v>585</v>
      </c>
      <c r="G108" s="208" t="s">
        <v>559</v>
      </c>
      <c r="H108" s="209">
        <v>1</v>
      </c>
      <c r="I108" s="210"/>
      <c r="J108" s="211">
        <f>ROUND(I108*H108,2)</f>
        <v>0</v>
      </c>
      <c r="K108" s="207" t="s">
        <v>126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560</v>
      </c>
      <c r="AT108" s="216" t="s">
        <v>122</v>
      </c>
      <c r="AU108" s="216" t="s">
        <v>82</v>
      </c>
      <c r="AY108" s="18" t="s">
        <v>120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560</v>
      </c>
      <c r="BM108" s="216" t="s">
        <v>586</v>
      </c>
    </row>
    <row r="109" s="2" customFormat="1">
      <c r="A109" s="39"/>
      <c r="B109" s="40"/>
      <c r="C109" s="41"/>
      <c r="D109" s="218" t="s">
        <v>129</v>
      </c>
      <c r="E109" s="41"/>
      <c r="F109" s="219" t="s">
        <v>587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129</v>
      </c>
      <c r="AU109" s="18" t="s">
        <v>82</v>
      </c>
    </row>
    <row r="110" s="2" customFormat="1">
      <c r="A110" s="39"/>
      <c r="B110" s="40"/>
      <c r="C110" s="41"/>
      <c r="D110" s="223" t="s">
        <v>131</v>
      </c>
      <c r="E110" s="41"/>
      <c r="F110" s="224" t="s">
        <v>588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131</v>
      </c>
      <c r="AU110" s="18" t="s">
        <v>82</v>
      </c>
    </row>
    <row r="111" s="13" customFormat="1">
      <c r="A111" s="13"/>
      <c r="B111" s="225"/>
      <c r="C111" s="226"/>
      <c r="D111" s="223" t="s">
        <v>133</v>
      </c>
      <c r="E111" s="227" t="s">
        <v>19</v>
      </c>
      <c r="F111" s="228" t="s">
        <v>80</v>
      </c>
      <c r="G111" s="226"/>
      <c r="H111" s="229">
        <v>1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133</v>
      </c>
      <c r="AU111" s="235" t="s">
        <v>82</v>
      </c>
      <c r="AV111" s="13" t="s">
        <v>82</v>
      </c>
      <c r="AW111" s="13" t="s">
        <v>34</v>
      </c>
      <c r="AX111" s="13" t="s">
        <v>80</v>
      </c>
      <c r="AY111" s="235" t="s">
        <v>120</v>
      </c>
    </row>
    <row r="112" s="12" customFormat="1" ht="22.8" customHeight="1">
      <c r="A112" s="12"/>
      <c r="B112" s="189"/>
      <c r="C112" s="190"/>
      <c r="D112" s="191" t="s">
        <v>71</v>
      </c>
      <c r="E112" s="203" t="s">
        <v>589</v>
      </c>
      <c r="F112" s="203" t="s">
        <v>590</v>
      </c>
      <c r="G112" s="190"/>
      <c r="H112" s="190"/>
      <c r="I112" s="193"/>
      <c r="J112" s="204">
        <f>BK112</f>
        <v>0</v>
      </c>
      <c r="K112" s="190"/>
      <c r="L112" s="195"/>
      <c r="M112" s="196"/>
      <c r="N112" s="197"/>
      <c r="O112" s="197"/>
      <c r="P112" s="198">
        <f>SUM(P113:P116)</f>
        <v>0</v>
      </c>
      <c r="Q112" s="197"/>
      <c r="R112" s="198">
        <f>SUM(R113:R116)</f>
        <v>0</v>
      </c>
      <c r="S112" s="197"/>
      <c r="T112" s="199">
        <f>SUM(T113:T116)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0" t="s">
        <v>153</v>
      </c>
      <c r="AT112" s="201" t="s">
        <v>71</v>
      </c>
      <c r="AU112" s="201" t="s">
        <v>80</v>
      </c>
      <c r="AY112" s="200" t="s">
        <v>120</v>
      </c>
      <c r="BK112" s="202">
        <f>SUM(BK113:BK116)</f>
        <v>0</v>
      </c>
    </row>
    <row r="113" s="2" customFormat="1" ht="16.5" customHeight="1">
      <c r="A113" s="39"/>
      <c r="B113" s="40"/>
      <c r="C113" s="205" t="s">
        <v>167</v>
      </c>
      <c r="D113" s="205" t="s">
        <v>122</v>
      </c>
      <c r="E113" s="206" t="s">
        <v>591</v>
      </c>
      <c r="F113" s="207" t="s">
        <v>592</v>
      </c>
      <c r="G113" s="208" t="s">
        <v>559</v>
      </c>
      <c r="H113" s="209">
        <v>1</v>
      </c>
      <c r="I113" s="210"/>
      <c r="J113" s="211">
        <f>ROUND(I113*H113,2)</f>
        <v>0</v>
      </c>
      <c r="K113" s="207" t="s">
        <v>126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560</v>
      </c>
      <c r="AT113" s="216" t="s">
        <v>122</v>
      </c>
      <c r="AU113" s="216" t="s">
        <v>82</v>
      </c>
      <c r="AY113" s="18" t="s">
        <v>120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560</v>
      </c>
      <c r="BM113" s="216" t="s">
        <v>593</v>
      </c>
    </row>
    <row r="114" s="2" customFormat="1">
      <c r="A114" s="39"/>
      <c r="B114" s="40"/>
      <c r="C114" s="41"/>
      <c r="D114" s="218" t="s">
        <v>129</v>
      </c>
      <c r="E114" s="41"/>
      <c r="F114" s="219" t="s">
        <v>594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129</v>
      </c>
      <c r="AU114" s="18" t="s">
        <v>82</v>
      </c>
    </row>
    <row r="115" s="2" customFormat="1">
      <c r="A115" s="39"/>
      <c r="B115" s="40"/>
      <c r="C115" s="41"/>
      <c r="D115" s="223" t="s">
        <v>131</v>
      </c>
      <c r="E115" s="41"/>
      <c r="F115" s="224" t="s">
        <v>595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131</v>
      </c>
      <c r="AU115" s="18" t="s">
        <v>82</v>
      </c>
    </row>
    <row r="116" s="13" customFormat="1">
      <c r="A116" s="13"/>
      <c r="B116" s="225"/>
      <c r="C116" s="226"/>
      <c r="D116" s="223" t="s">
        <v>133</v>
      </c>
      <c r="E116" s="227" t="s">
        <v>19</v>
      </c>
      <c r="F116" s="228" t="s">
        <v>80</v>
      </c>
      <c r="G116" s="226"/>
      <c r="H116" s="229">
        <v>1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133</v>
      </c>
      <c r="AU116" s="235" t="s">
        <v>82</v>
      </c>
      <c r="AV116" s="13" t="s">
        <v>82</v>
      </c>
      <c r="AW116" s="13" t="s">
        <v>34</v>
      </c>
      <c r="AX116" s="13" t="s">
        <v>80</v>
      </c>
      <c r="AY116" s="235" t="s">
        <v>120</v>
      </c>
    </row>
    <row r="117" s="12" customFormat="1" ht="22.8" customHeight="1">
      <c r="A117" s="12"/>
      <c r="B117" s="189"/>
      <c r="C117" s="190"/>
      <c r="D117" s="191" t="s">
        <v>71</v>
      </c>
      <c r="E117" s="203" t="s">
        <v>596</v>
      </c>
      <c r="F117" s="203" t="s">
        <v>597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SUM(P118:P125)</f>
        <v>0</v>
      </c>
      <c r="Q117" s="197"/>
      <c r="R117" s="198">
        <f>SUM(R118:R125)</f>
        <v>0</v>
      </c>
      <c r="S117" s="197"/>
      <c r="T117" s="199">
        <f>SUM(T118:T125)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153</v>
      </c>
      <c r="AT117" s="201" t="s">
        <v>71</v>
      </c>
      <c r="AU117" s="201" t="s">
        <v>80</v>
      </c>
      <c r="AY117" s="200" t="s">
        <v>120</v>
      </c>
      <c r="BK117" s="202">
        <f>SUM(BK118:BK125)</f>
        <v>0</v>
      </c>
    </row>
    <row r="118" s="2" customFormat="1" ht="16.5" customHeight="1">
      <c r="A118" s="39"/>
      <c r="B118" s="40"/>
      <c r="C118" s="205" t="s">
        <v>174</v>
      </c>
      <c r="D118" s="205" t="s">
        <v>122</v>
      </c>
      <c r="E118" s="206" t="s">
        <v>598</v>
      </c>
      <c r="F118" s="207" t="s">
        <v>597</v>
      </c>
      <c r="G118" s="208" t="s">
        <v>559</v>
      </c>
      <c r="H118" s="209">
        <v>1</v>
      </c>
      <c r="I118" s="210"/>
      <c r="J118" s="211">
        <f>ROUND(I118*H118,2)</f>
        <v>0</v>
      </c>
      <c r="K118" s="207" t="s">
        <v>126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560</v>
      </c>
      <c r="AT118" s="216" t="s">
        <v>122</v>
      </c>
      <c r="AU118" s="216" t="s">
        <v>82</v>
      </c>
      <c r="AY118" s="18" t="s">
        <v>120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560</v>
      </c>
      <c r="BM118" s="216" t="s">
        <v>599</v>
      </c>
    </row>
    <row r="119" s="2" customFormat="1">
      <c r="A119" s="39"/>
      <c r="B119" s="40"/>
      <c r="C119" s="41"/>
      <c r="D119" s="218" t="s">
        <v>129</v>
      </c>
      <c r="E119" s="41"/>
      <c r="F119" s="219" t="s">
        <v>600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129</v>
      </c>
      <c r="AU119" s="18" t="s">
        <v>82</v>
      </c>
    </row>
    <row r="120" s="2" customFormat="1">
      <c r="A120" s="39"/>
      <c r="B120" s="40"/>
      <c r="C120" s="41"/>
      <c r="D120" s="223" t="s">
        <v>131</v>
      </c>
      <c r="E120" s="41"/>
      <c r="F120" s="224" t="s">
        <v>601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131</v>
      </c>
      <c r="AU120" s="18" t="s">
        <v>82</v>
      </c>
    </row>
    <row r="121" s="13" customFormat="1">
      <c r="A121" s="13"/>
      <c r="B121" s="225"/>
      <c r="C121" s="226"/>
      <c r="D121" s="223" t="s">
        <v>133</v>
      </c>
      <c r="E121" s="227" t="s">
        <v>19</v>
      </c>
      <c r="F121" s="228" t="s">
        <v>80</v>
      </c>
      <c r="G121" s="226"/>
      <c r="H121" s="229">
        <v>1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133</v>
      </c>
      <c r="AU121" s="235" t="s">
        <v>82</v>
      </c>
      <c r="AV121" s="13" t="s">
        <v>82</v>
      </c>
      <c r="AW121" s="13" t="s">
        <v>34</v>
      </c>
      <c r="AX121" s="13" t="s">
        <v>80</v>
      </c>
      <c r="AY121" s="235" t="s">
        <v>120</v>
      </c>
    </row>
    <row r="122" s="2" customFormat="1" ht="16.5" customHeight="1">
      <c r="A122" s="39"/>
      <c r="B122" s="40"/>
      <c r="C122" s="205" t="s">
        <v>180</v>
      </c>
      <c r="D122" s="205" t="s">
        <v>122</v>
      </c>
      <c r="E122" s="206" t="s">
        <v>602</v>
      </c>
      <c r="F122" s="207" t="s">
        <v>603</v>
      </c>
      <c r="G122" s="208" t="s">
        <v>559</v>
      </c>
      <c r="H122" s="209">
        <v>1</v>
      </c>
      <c r="I122" s="210"/>
      <c r="J122" s="211">
        <f>ROUND(I122*H122,2)</f>
        <v>0</v>
      </c>
      <c r="K122" s="207" t="s">
        <v>126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560</v>
      </c>
      <c r="AT122" s="216" t="s">
        <v>122</v>
      </c>
      <c r="AU122" s="216" t="s">
        <v>82</v>
      </c>
      <c r="AY122" s="18" t="s">
        <v>120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560</v>
      </c>
      <c r="BM122" s="216" t="s">
        <v>604</v>
      </c>
    </row>
    <row r="123" s="2" customFormat="1">
      <c r="A123" s="39"/>
      <c r="B123" s="40"/>
      <c r="C123" s="41"/>
      <c r="D123" s="218" t="s">
        <v>129</v>
      </c>
      <c r="E123" s="41"/>
      <c r="F123" s="219" t="s">
        <v>605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129</v>
      </c>
      <c r="AU123" s="18" t="s">
        <v>82</v>
      </c>
    </row>
    <row r="124" s="2" customFormat="1">
      <c r="A124" s="39"/>
      <c r="B124" s="40"/>
      <c r="C124" s="41"/>
      <c r="D124" s="223" t="s">
        <v>131</v>
      </c>
      <c r="E124" s="41"/>
      <c r="F124" s="224" t="s">
        <v>606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131</v>
      </c>
      <c r="AU124" s="18" t="s">
        <v>82</v>
      </c>
    </row>
    <row r="125" s="13" customFormat="1">
      <c r="A125" s="13"/>
      <c r="B125" s="225"/>
      <c r="C125" s="226"/>
      <c r="D125" s="223" t="s">
        <v>133</v>
      </c>
      <c r="E125" s="227" t="s">
        <v>19</v>
      </c>
      <c r="F125" s="228" t="s">
        <v>80</v>
      </c>
      <c r="G125" s="226"/>
      <c r="H125" s="229">
        <v>1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133</v>
      </c>
      <c r="AU125" s="235" t="s">
        <v>82</v>
      </c>
      <c r="AV125" s="13" t="s">
        <v>82</v>
      </c>
      <c r="AW125" s="13" t="s">
        <v>34</v>
      </c>
      <c r="AX125" s="13" t="s">
        <v>80</v>
      </c>
      <c r="AY125" s="235" t="s">
        <v>120</v>
      </c>
    </row>
    <row r="126" s="12" customFormat="1" ht="22.8" customHeight="1">
      <c r="A126" s="12"/>
      <c r="B126" s="189"/>
      <c r="C126" s="190"/>
      <c r="D126" s="191" t="s">
        <v>71</v>
      </c>
      <c r="E126" s="203" t="s">
        <v>607</v>
      </c>
      <c r="F126" s="203" t="s">
        <v>608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SUM(P127:P136)</f>
        <v>0</v>
      </c>
      <c r="Q126" s="197"/>
      <c r="R126" s="198">
        <f>SUM(R127:R136)</f>
        <v>0</v>
      </c>
      <c r="S126" s="197"/>
      <c r="T126" s="199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153</v>
      </c>
      <c r="AT126" s="201" t="s">
        <v>71</v>
      </c>
      <c r="AU126" s="201" t="s">
        <v>80</v>
      </c>
      <c r="AY126" s="200" t="s">
        <v>120</v>
      </c>
      <c r="BK126" s="202">
        <f>SUM(BK127:BK136)</f>
        <v>0</v>
      </c>
    </row>
    <row r="127" s="2" customFormat="1" ht="16.5" customHeight="1">
      <c r="A127" s="39"/>
      <c r="B127" s="40"/>
      <c r="C127" s="205" t="s">
        <v>187</v>
      </c>
      <c r="D127" s="205" t="s">
        <v>122</v>
      </c>
      <c r="E127" s="206" t="s">
        <v>609</v>
      </c>
      <c r="F127" s="207" t="s">
        <v>610</v>
      </c>
      <c r="G127" s="208" t="s">
        <v>559</v>
      </c>
      <c r="H127" s="209">
        <v>1</v>
      </c>
      <c r="I127" s="210"/>
      <c r="J127" s="211">
        <f>ROUND(I127*H127,2)</f>
        <v>0</v>
      </c>
      <c r="K127" s="207" t="s">
        <v>126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560</v>
      </c>
      <c r="AT127" s="216" t="s">
        <v>122</v>
      </c>
      <c r="AU127" s="216" t="s">
        <v>82</v>
      </c>
      <c r="AY127" s="18" t="s">
        <v>120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560</v>
      </c>
      <c r="BM127" s="216" t="s">
        <v>611</v>
      </c>
    </row>
    <row r="128" s="2" customFormat="1">
      <c r="A128" s="39"/>
      <c r="B128" s="40"/>
      <c r="C128" s="41"/>
      <c r="D128" s="218" t="s">
        <v>129</v>
      </c>
      <c r="E128" s="41"/>
      <c r="F128" s="219" t="s">
        <v>612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129</v>
      </c>
      <c r="AU128" s="18" t="s">
        <v>82</v>
      </c>
    </row>
    <row r="129" s="2" customFormat="1">
      <c r="A129" s="39"/>
      <c r="B129" s="40"/>
      <c r="C129" s="41"/>
      <c r="D129" s="223" t="s">
        <v>131</v>
      </c>
      <c r="E129" s="41"/>
      <c r="F129" s="224" t="s">
        <v>613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131</v>
      </c>
      <c r="AU129" s="18" t="s">
        <v>82</v>
      </c>
    </row>
    <row r="130" s="13" customFormat="1">
      <c r="A130" s="13"/>
      <c r="B130" s="225"/>
      <c r="C130" s="226"/>
      <c r="D130" s="223" t="s">
        <v>133</v>
      </c>
      <c r="E130" s="227" t="s">
        <v>19</v>
      </c>
      <c r="F130" s="228" t="s">
        <v>80</v>
      </c>
      <c r="G130" s="226"/>
      <c r="H130" s="229">
        <v>1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133</v>
      </c>
      <c r="AU130" s="235" t="s">
        <v>82</v>
      </c>
      <c r="AV130" s="13" t="s">
        <v>82</v>
      </c>
      <c r="AW130" s="13" t="s">
        <v>34</v>
      </c>
      <c r="AX130" s="13" t="s">
        <v>80</v>
      </c>
      <c r="AY130" s="235" t="s">
        <v>120</v>
      </c>
    </row>
    <row r="131" s="2" customFormat="1" ht="16.5" customHeight="1">
      <c r="A131" s="39"/>
      <c r="B131" s="40"/>
      <c r="C131" s="205" t="s">
        <v>194</v>
      </c>
      <c r="D131" s="205" t="s">
        <v>122</v>
      </c>
      <c r="E131" s="206" t="s">
        <v>614</v>
      </c>
      <c r="F131" s="207" t="s">
        <v>615</v>
      </c>
      <c r="G131" s="208" t="s">
        <v>559</v>
      </c>
      <c r="H131" s="209">
        <v>2</v>
      </c>
      <c r="I131" s="210"/>
      <c r="J131" s="211">
        <f>ROUND(I131*H131,2)</f>
        <v>0</v>
      </c>
      <c r="K131" s="207" t="s">
        <v>126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560</v>
      </c>
      <c r="AT131" s="216" t="s">
        <v>122</v>
      </c>
      <c r="AU131" s="216" t="s">
        <v>82</v>
      </c>
      <c r="AY131" s="18" t="s">
        <v>120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560</v>
      </c>
      <c r="BM131" s="216" t="s">
        <v>616</v>
      </c>
    </row>
    <row r="132" s="2" customFormat="1">
      <c r="A132" s="39"/>
      <c r="B132" s="40"/>
      <c r="C132" s="41"/>
      <c r="D132" s="218" t="s">
        <v>129</v>
      </c>
      <c r="E132" s="41"/>
      <c r="F132" s="219" t="s">
        <v>617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129</v>
      </c>
      <c r="AU132" s="18" t="s">
        <v>82</v>
      </c>
    </row>
    <row r="133" s="2" customFormat="1">
      <c r="A133" s="39"/>
      <c r="B133" s="40"/>
      <c r="C133" s="41"/>
      <c r="D133" s="223" t="s">
        <v>131</v>
      </c>
      <c r="E133" s="41"/>
      <c r="F133" s="224" t="s">
        <v>618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131</v>
      </c>
      <c r="AU133" s="18" t="s">
        <v>82</v>
      </c>
    </row>
    <row r="134" s="13" customFormat="1">
      <c r="A134" s="13"/>
      <c r="B134" s="225"/>
      <c r="C134" s="226"/>
      <c r="D134" s="223" t="s">
        <v>133</v>
      </c>
      <c r="E134" s="227" t="s">
        <v>19</v>
      </c>
      <c r="F134" s="228" t="s">
        <v>80</v>
      </c>
      <c r="G134" s="226"/>
      <c r="H134" s="229">
        <v>1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133</v>
      </c>
      <c r="AU134" s="235" t="s">
        <v>82</v>
      </c>
      <c r="AV134" s="13" t="s">
        <v>82</v>
      </c>
      <c r="AW134" s="13" t="s">
        <v>34</v>
      </c>
      <c r="AX134" s="13" t="s">
        <v>72</v>
      </c>
      <c r="AY134" s="235" t="s">
        <v>120</v>
      </c>
    </row>
    <row r="135" s="13" customFormat="1">
      <c r="A135" s="13"/>
      <c r="B135" s="225"/>
      <c r="C135" s="226"/>
      <c r="D135" s="223" t="s">
        <v>133</v>
      </c>
      <c r="E135" s="227" t="s">
        <v>19</v>
      </c>
      <c r="F135" s="228" t="s">
        <v>80</v>
      </c>
      <c r="G135" s="226"/>
      <c r="H135" s="229">
        <v>1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133</v>
      </c>
      <c r="AU135" s="235" t="s">
        <v>82</v>
      </c>
      <c r="AV135" s="13" t="s">
        <v>82</v>
      </c>
      <c r="AW135" s="13" t="s">
        <v>34</v>
      </c>
      <c r="AX135" s="13" t="s">
        <v>72</v>
      </c>
      <c r="AY135" s="235" t="s">
        <v>120</v>
      </c>
    </row>
    <row r="136" s="14" customFormat="1">
      <c r="A136" s="14"/>
      <c r="B136" s="236"/>
      <c r="C136" s="237"/>
      <c r="D136" s="223" t="s">
        <v>133</v>
      </c>
      <c r="E136" s="238" t="s">
        <v>19</v>
      </c>
      <c r="F136" s="239" t="s">
        <v>220</v>
      </c>
      <c r="G136" s="237"/>
      <c r="H136" s="240">
        <v>2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133</v>
      </c>
      <c r="AU136" s="246" t="s">
        <v>82</v>
      </c>
      <c r="AV136" s="14" t="s">
        <v>127</v>
      </c>
      <c r="AW136" s="14" t="s">
        <v>34</v>
      </c>
      <c r="AX136" s="14" t="s">
        <v>80</v>
      </c>
      <c r="AY136" s="246" t="s">
        <v>120</v>
      </c>
    </row>
    <row r="137" s="12" customFormat="1" ht="22.8" customHeight="1">
      <c r="A137" s="12"/>
      <c r="B137" s="189"/>
      <c r="C137" s="190"/>
      <c r="D137" s="191" t="s">
        <v>71</v>
      </c>
      <c r="E137" s="203" t="s">
        <v>619</v>
      </c>
      <c r="F137" s="203" t="s">
        <v>620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SUM(P138:P141)</f>
        <v>0</v>
      </c>
      <c r="Q137" s="197"/>
      <c r="R137" s="198">
        <f>SUM(R138:R141)</f>
        <v>0</v>
      </c>
      <c r="S137" s="197"/>
      <c r="T137" s="19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153</v>
      </c>
      <c r="AT137" s="201" t="s">
        <v>71</v>
      </c>
      <c r="AU137" s="201" t="s">
        <v>80</v>
      </c>
      <c r="AY137" s="200" t="s">
        <v>120</v>
      </c>
      <c r="BK137" s="202">
        <f>SUM(BK138:BK141)</f>
        <v>0</v>
      </c>
    </row>
    <row r="138" s="2" customFormat="1" ht="16.5" customHeight="1">
      <c r="A138" s="39"/>
      <c r="B138" s="40"/>
      <c r="C138" s="205" t="s">
        <v>8</v>
      </c>
      <c r="D138" s="205" t="s">
        <v>122</v>
      </c>
      <c r="E138" s="206" t="s">
        <v>621</v>
      </c>
      <c r="F138" s="207" t="s">
        <v>622</v>
      </c>
      <c r="G138" s="208" t="s">
        <v>559</v>
      </c>
      <c r="H138" s="209">
        <v>1</v>
      </c>
      <c r="I138" s="210"/>
      <c r="J138" s="211">
        <f>ROUND(I138*H138,2)</f>
        <v>0</v>
      </c>
      <c r="K138" s="207" t="s">
        <v>126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560</v>
      </c>
      <c r="AT138" s="216" t="s">
        <v>122</v>
      </c>
      <c r="AU138" s="216" t="s">
        <v>82</v>
      </c>
      <c r="AY138" s="18" t="s">
        <v>120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560</v>
      </c>
      <c r="BM138" s="216" t="s">
        <v>623</v>
      </c>
    </row>
    <row r="139" s="2" customFormat="1">
      <c r="A139" s="39"/>
      <c r="B139" s="40"/>
      <c r="C139" s="41"/>
      <c r="D139" s="218" t="s">
        <v>129</v>
      </c>
      <c r="E139" s="41"/>
      <c r="F139" s="219" t="s">
        <v>624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129</v>
      </c>
      <c r="AU139" s="18" t="s">
        <v>82</v>
      </c>
    </row>
    <row r="140" s="2" customFormat="1">
      <c r="A140" s="39"/>
      <c r="B140" s="40"/>
      <c r="C140" s="41"/>
      <c r="D140" s="223" t="s">
        <v>131</v>
      </c>
      <c r="E140" s="41"/>
      <c r="F140" s="224" t="s">
        <v>625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131</v>
      </c>
      <c r="AU140" s="18" t="s">
        <v>82</v>
      </c>
    </row>
    <row r="141" s="13" customFormat="1">
      <c r="A141" s="13"/>
      <c r="B141" s="225"/>
      <c r="C141" s="226"/>
      <c r="D141" s="223" t="s">
        <v>133</v>
      </c>
      <c r="E141" s="227" t="s">
        <v>19</v>
      </c>
      <c r="F141" s="228" t="s">
        <v>80</v>
      </c>
      <c r="G141" s="226"/>
      <c r="H141" s="229">
        <v>1</v>
      </c>
      <c r="I141" s="230"/>
      <c r="J141" s="226"/>
      <c r="K141" s="226"/>
      <c r="L141" s="231"/>
      <c r="M141" s="261"/>
      <c r="N141" s="262"/>
      <c r="O141" s="262"/>
      <c r="P141" s="262"/>
      <c r="Q141" s="262"/>
      <c r="R141" s="262"/>
      <c r="S141" s="262"/>
      <c r="T141" s="26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133</v>
      </c>
      <c r="AU141" s="235" t="s">
        <v>82</v>
      </c>
      <c r="AV141" s="13" t="s">
        <v>82</v>
      </c>
      <c r="AW141" s="13" t="s">
        <v>34</v>
      </c>
      <c r="AX141" s="13" t="s">
        <v>80</v>
      </c>
      <c r="AY141" s="235" t="s">
        <v>120</v>
      </c>
    </row>
    <row r="142" s="2" customFormat="1" ht="6.96" customHeight="1">
      <c r="A142" s="39"/>
      <c r="B142" s="60"/>
      <c r="C142" s="61"/>
      <c r="D142" s="61"/>
      <c r="E142" s="61"/>
      <c r="F142" s="61"/>
      <c r="G142" s="61"/>
      <c r="H142" s="61"/>
      <c r="I142" s="61"/>
      <c r="J142" s="61"/>
      <c r="K142" s="61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R9qeEeA3x+C++xb3crRnSANh2R36x45rZBZRzmv4/Ab/wEc+YsRZvcaIhA/EntJhoiKJpw/zo2+NboXyDroVdQ==" hashValue="1x8/R4bEmcKDS2nNDqEnfD5rIhDgLB4Tnj3QzecsNqk14X7C49324SxF8IdTk8cDTtOBMDN7uKsbG/O4ENWd+g==" algorithmName="SHA-512" password="CC35"/>
  <autoFilter ref="C84:K14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2/012103000"/>
    <hyperlink ref="F93" r:id="rId2" display="https://podminky.urs.cz/item/CS_URS_2025_02/012203000"/>
    <hyperlink ref="F97" r:id="rId3" display="https://podminky.urs.cz/item/CS_URS_2025_02/012303000"/>
    <hyperlink ref="F101" r:id="rId4" display="https://podminky.urs.cz/item/CS_URS_2025_02/013254000"/>
    <hyperlink ref="F105" r:id="rId5" display="https://podminky.urs.cz/item/CS_URS_2025_02/013274000"/>
    <hyperlink ref="F109" r:id="rId6" display="https://podminky.urs.cz/item/CS_URS_2025_02/013284000"/>
    <hyperlink ref="F114" r:id="rId7" display="https://podminky.urs.cz/item/CS_URS_2025_02/021203000"/>
    <hyperlink ref="F119" r:id="rId8" display="https://podminky.urs.cz/item/CS_URS_2025_02/030001000"/>
    <hyperlink ref="F123" r:id="rId9" display="https://podminky.urs.cz/item/CS_URS_2025_02/035103001"/>
    <hyperlink ref="F128" r:id="rId10" display="https://podminky.urs.cz/item/CS_URS_2025_02/041903000"/>
    <hyperlink ref="F132" r:id="rId11" display="https://podminky.urs.cz/item/CS_URS_2025_02/042903000"/>
    <hyperlink ref="F139" r:id="rId12" display="https://podminky.urs.cz/item/CS_URS_2025_02/0917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4" customWidth="1"/>
    <col min="2" max="2" width="1.667969" style="264" customWidth="1"/>
    <col min="3" max="4" width="5" style="264" customWidth="1"/>
    <col min="5" max="5" width="11.66016" style="264" customWidth="1"/>
    <col min="6" max="6" width="9.160156" style="264" customWidth="1"/>
    <col min="7" max="7" width="5" style="264" customWidth="1"/>
    <col min="8" max="8" width="77.83203" style="264" customWidth="1"/>
    <col min="9" max="10" width="20" style="264" customWidth="1"/>
    <col min="11" max="11" width="1.667969" style="264" customWidth="1"/>
  </cols>
  <sheetData>
    <row r="1" s="1" customFormat="1" ht="37.5" customHeight="1"/>
    <row r="2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5" customFormat="1" ht="45" customHeight="1">
      <c r="B3" s="268"/>
      <c r="C3" s="269" t="s">
        <v>626</v>
      </c>
      <c r="D3" s="269"/>
      <c r="E3" s="269"/>
      <c r="F3" s="269"/>
      <c r="G3" s="269"/>
      <c r="H3" s="269"/>
      <c r="I3" s="269"/>
      <c r="J3" s="269"/>
      <c r="K3" s="270"/>
    </row>
    <row r="4" s="1" customFormat="1" ht="25.5" customHeight="1">
      <c r="B4" s="271"/>
      <c r="C4" s="272" t="s">
        <v>627</v>
      </c>
      <c r="D4" s="272"/>
      <c r="E4" s="272"/>
      <c r="F4" s="272"/>
      <c r="G4" s="272"/>
      <c r="H4" s="272"/>
      <c r="I4" s="272"/>
      <c r="J4" s="272"/>
      <c r="K4" s="273"/>
    </row>
    <row r="5" s="1" customFormat="1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s="1" customFormat="1" ht="15" customHeight="1">
      <c r="B6" s="271"/>
      <c r="C6" s="275" t="s">
        <v>628</v>
      </c>
      <c r="D6" s="275"/>
      <c r="E6" s="275"/>
      <c r="F6" s="275"/>
      <c r="G6" s="275"/>
      <c r="H6" s="275"/>
      <c r="I6" s="275"/>
      <c r="J6" s="275"/>
      <c r="K6" s="273"/>
    </row>
    <row r="7" s="1" customFormat="1" ht="15" customHeight="1">
      <c r="B7" s="276"/>
      <c r="C7" s="275" t="s">
        <v>629</v>
      </c>
      <c r="D7" s="275"/>
      <c r="E7" s="275"/>
      <c r="F7" s="275"/>
      <c r="G7" s="275"/>
      <c r="H7" s="275"/>
      <c r="I7" s="275"/>
      <c r="J7" s="275"/>
      <c r="K7" s="273"/>
    </row>
    <row r="8" s="1" customFormat="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="1" customFormat="1" ht="15" customHeight="1">
      <c r="B9" s="276"/>
      <c r="C9" s="275" t="s">
        <v>630</v>
      </c>
      <c r="D9" s="275"/>
      <c r="E9" s="275"/>
      <c r="F9" s="275"/>
      <c r="G9" s="275"/>
      <c r="H9" s="275"/>
      <c r="I9" s="275"/>
      <c r="J9" s="275"/>
      <c r="K9" s="273"/>
    </row>
    <row r="10" s="1" customFormat="1" ht="15" customHeight="1">
      <c r="B10" s="276"/>
      <c r="C10" s="275"/>
      <c r="D10" s="275" t="s">
        <v>631</v>
      </c>
      <c r="E10" s="275"/>
      <c r="F10" s="275"/>
      <c r="G10" s="275"/>
      <c r="H10" s="275"/>
      <c r="I10" s="275"/>
      <c r="J10" s="275"/>
      <c r="K10" s="273"/>
    </row>
    <row r="11" s="1" customFormat="1" ht="15" customHeight="1">
      <c r="B11" s="276"/>
      <c r="C11" s="277"/>
      <c r="D11" s="275" t="s">
        <v>632</v>
      </c>
      <c r="E11" s="275"/>
      <c r="F11" s="275"/>
      <c r="G11" s="275"/>
      <c r="H11" s="275"/>
      <c r="I11" s="275"/>
      <c r="J11" s="275"/>
      <c r="K11" s="273"/>
    </row>
    <row r="12" s="1" customFormat="1" ht="15" customHeight="1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="1" customFormat="1" ht="15" customHeight="1">
      <c r="B13" s="276"/>
      <c r="C13" s="277"/>
      <c r="D13" s="278" t="s">
        <v>633</v>
      </c>
      <c r="E13" s="275"/>
      <c r="F13" s="275"/>
      <c r="G13" s="275"/>
      <c r="H13" s="275"/>
      <c r="I13" s="275"/>
      <c r="J13" s="275"/>
      <c r="K13" s="273"/>
    </row>
    <row r="14" s="1" customFormat="1" ht="12.75" customHeight="1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="1" customFormat="1" ht="15" customHeight="1">
      <c r="B15" s="276"/>
      <c r="C15" s="277"/>
      <c r="D15" s="275" t="s">
        <v>634</v>
      </c>
      <c r="E15" s="275"/>
      <c r="F15" s="275"/>
      <c r="G15" s="275"/>
      <c r="H15" s="275"/>
      <c r="I15" s="275"/>
      <c r="J15" s="275"/>
      <c r="K15" s="273"/>
    </row>
    <row r="16" s="1" customFormat="1" ht="15" customHeight="1">
      <c r="B16" s="276"/>
      <c r="C16" s="277"/>
      <c r="D16" s="275" t="s">
        <v>635</v>
      </c>
      <c r="E16" s="275"/>
      <c r="F16" s="275"/>
      <c r="G16" s="275"/>
      <c r="H16" s="275"/>
      <c r="I16" s="275"/>
      <c r="J16" s="275"/>
      <c r="K16" s="273"/>
    </row>
    <row r="17" s="1" customFormat="1" ht="15" customHeight="1">
      <c r="B17" s="276"/>
      <c r="C17" s="277"/>
      <c r="D17" s="275" t="s">
        <v>636</v>
      </c>
      <c r="E17" s="275"/>
      <c r="F17" s="275"/>
      <c r="G17" s="275"/>
      <c r="H17" s="275"/>
      <c r="I17" s="275"/>
      <c r="J17" s="275"/>
      <c r="K17" s="273"/>
    </row>
    <row r="18" s="1" customFormat="1" ht="15" customHeight="1">
      <c r="B18" s="276"/>
      <c r="C18" s="277"/>
      <c r="D18" s="277"/>
      <c r="E18" s="279" t="s">
        <v>79</v>
      </c>
      <c r="F18" s="275" t="s">
        <v>637</v>
      </c>
      <c r="G18" s="275"/>
      <c r="H18" s="275"/>
      <c r="I18" s="275"/>
      <c r="J18" s="275"/>
      <c r="K18" s="273"/>
    </row>
    <row r="19" s="1" customFormat="1" ht="15" customHeight="1">
      <c r="B19" s="276"/>
      <c r="C19" s="277"/>
      <c r="D19" s="277"/>
      <c r="E19" s="279" t="s">
        <v>638</v>
      </c>
      <c r="F19" s="275" t="s">
        <v>639</v>
      </c>
      <c r="G19" s="275"/>
      <c r="H19" s="275"/>
      <c r="I19" s="275"/>
      <c r="J19" s="275"/>
      <c r="K19" s="273"/>
    </row>
    <row r="20" s="1" customFormat="1" ht="15" customHeight="1">
      <c r="B20" s="276"/>
      <c r="C20" s="277"/>
      <c r="D20" s="277"/>
      <c r="E20" s="279" t="s">
        <v>640</v>
      </c>
      <c r="F20" s="275" t="s">
        <v>641</v>
      </c>
      <c r="G20" s="275"/>
      <c r="H20" s="275"/>
      <c r="I20" s="275"/>
      <c r="J20" s="275"/>
      <c r="K20" s="273"/>
    </row>
    <row r="21" s="1" customFormat="1" ht="15" customHeight="1">
      <c r="B21" s="276"/>
      <c r="C21" s="277"/>
      <c r="D21" s="277"/>
      <c r="E21" s="279" t="s">
        <v>86</v>
      </c>
      <c r="F21" s="275" t="s">
        <v>87</v>
      </c>
      <c r="G21" s="275"/>
      <c r="H21" s="275"/>
      <c r="I21" s="275"/>
      <c r="J21" s="275"/>
      <c r="K21" s="273"/>
    </row>
    <row r="22" s="1" customFormat="1" ht="15" customHeight="1">
      <c r="B22" s="276"/>
      <c r="C22" s="277"/>
      <c r="D22" s="277"/>
      <c r="E22" s="279" t="s">
        <v>642</v>
      </c>
      <c r="F22" s="275" t="s">
        <v>643</v>
      </c>
      <c r="G22" s="275"/>
      <c r="H22" s="275"/>
      <c r="I22" s="275"/>
      <c r="J22" s="275"/>
      <c r="K22" s="273"/>
    </row>
    <row r="23" s="1" customFormat="1" ht="15" customHeight="1">
      <c r="B23" s="276"/>
      <c r="C23" s="277"/>
      <c r="D23" s="277"/>
      <c r="E23" s="279" t="s">
        <v>644</v>
      </c>
      <c r="F23" s="275" t="s">
        <v>645</v>
      </c>
      <c r="G23" s="275"/>
      <c r="H23" s="275"/>
      <c r="I23" s="275"/>
      <c r="J23" s="275"/>
      <c r="K23" s="273"/>
    </row>
    <row r="24" s="1" customFormat="1" ht="12.75" customHeight="1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="1" customFormat="1" ht="15" customHeight="1">
      <c r="B25" s="276"/>
      <c r="C25" s="275" t="s">
        <v>646</v>
      </c>
      <c r="D25" s="275"/>
      <c r="E25" s="275"/>
      <c r="F25" s="275"/>
      <c r="G25" s="275"/>
      <c r="H25" s="275"/>
      <c r="I25" s="275"/>
      <c r="J25" s="275"/>
      <c r="K25" s="273"/>
    </row>
    <row r="26" s="1" customFormat="1" ht="15" customHeight="1">
      <c r="B26" s="276"/>
      <c r="C26" s="275" t="s">
        <v>647</v>
      </c>
      <c r="D26" s="275"/>
      <c r="E26" s="275"/>
      <c r="F26" s="275"/>
      <c r="G26" s="275"/>
      <c r="H26" s="275"/>
      <c r="I26" s="275"/>
      <c r="J26" s="275"/>
      <c r="K26" s="273"/>
    </row>
    <row r="27" s="1" customFormat="1" ht="15" customHeight="1">
      <c r="B27" s="276"/>
      <c r="C27" s="275"/>
      <c r="D27" s="275" t="s">
        <v>648</v>
      </c>
      <c r="E27" s="275"/>
      <c r="F27" s="275"/>
      <c r="G27" s="275"/>
      <c r="H27" s="275"/>
      <c r="I27" s="275"/>
      <c r="J27" s="275"/>
      <c r="K27" s="273"/>
    </row>
    <row r="28" s="1" customFormat="1" ht="15" customHeight="1">
      <c r="B28" s="276"/>
      <c r="C28" s="277"/>
      <c r="D28" s="275" t="s">
        <v>649</v>
      </c>
      <c r="E28" s="275"/>
      <c r="F28" s="275"/>
      <c r="G28" s="275"/>
      <c r="H28" s="275"/>
      <c r="I28" s="275"/>
      <c r="J28" s="275"/>
      <c r="K28" s="273"/>
    </row>
    <row r="29" s="1" customFormat="1" ht="12.75" customHeight="1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="1" customFormat="1" ht="15" customHeight="1">
      <c r="B30" s="276"/>
      <c r="C30" s="277"/>
      <c r="D30" s="275" t="s">
        <v>650</v>
      </c>
      <c r="E30" s="275"/>
      <c r="F30" s="275"/>
      <c r="G30" s="275"/>
      <c r="H30" s="275"/>
      <c r="I30" s="275"/>
      <c r="J30" s="275"/>
      <c r="K30" s="273"/>
    </row>
    <row r="31" s="1" customFormat="1" ht="15" customHeight="1">
      <c r="B31" s="276"/>
      <c r="C31" s="277"/>
      <c r="D31" s="275" t="s">
        <v>651</v>
      </c>
      <c r="E31" s="275"/>
      <c r="F31" s="275"/>
      <c r="G31" s="275"/>
      <c r="H31" s="275"/>
      <c r="I31" s="275"/>
      <c r="J31" s="275"/>
      <c r="K31" s="273"/>
    </row>
    <row r="32" s="1" customFormat="1" ht="12.75" customHeight="1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="1" customFormat="1" ht="15" customHeight="1">
      <c r="B33" s="276"/>
      <c r="C33" s="277"/>
      <c r="D33" s="275" t="s">
        <v>652</v>
      </c>
      <c r="E33" s="275"/>
      <c r="F33" s="275"/>
      <c r="G33" s="275"/>
      <c r="H33" s="275"/>
      <c r="I33" s="275"/>
      <c r="J33" s="275"/>
      <c r="K33" s="273"/>
    </row>
    <row r="34" s="1" customFormat="1" ht="15" customHeight="1">
      <c r="B34" s="276"/>
      <c r="C34" s="277"/>
      <c r="D34" s="275" t="s">
        <v>653</v>
      </c>
      <c r="E34" s="275"/>
      <c r="F34" s="275"/>
      <c r="G34" s="275"/>
      <c r="H34" s="275"/>
      <c r="I34" s="275"/>
      <c r="J34" s="275"/>
      <c r="K34" s="273"/>
    </row>
    <row r="35" s="1" customFormat="1" ht="15" customHeight="1">
      <c r="B35" s="276"/>
      <c r="C35" s="277"/>
      <c r="D35" s="275" t="s">
        <v>654</v>
      </c>
      <c r="E35" s="275"/>
      <c r="F35" s="275"/>
      <c r="G35" s="275"/>
      <c r="H35" s="275"/>
      <c r="I35" s="275"/>
      <c r="J35" s="275"/>
      <c r="K35" s="273"/>
    </row>
    <row r="36" s="1" customFormat="1" ht="15" customHeight="1">
      <c r="B36" s="276"/>
      <c r="C36" s="277"/>
      <c r="D36" s="275"/>
      <c r="E36" s="278" t="s">
        <v>106</v>
      </c>
      <c r="F36" s="275"/>
      <c r="G36" s="275" t="s">
        <v>655</v>
      </c>
      <c r="H36" s="275"/>
      <c r="I36" s="275"/>
      <c r="J36" s="275"/>
      <c r="K36" s="273"/>
    </row>
    <row r="37" s="1" customFormat="1" ht="30.75" customHeight="1">
      <c r="B37" s="276"/>
      <c r="C37" s="277"/>
      <c r="D37" s="275"/>
      <c r="E37" s="278" t="s">
        <v>656</v>
      </c>
      <c r="F37" s="275"/>
      <c r="G37" s="275" t="s">
        <v>657</v>
      </c>
      <c r="H37" s="275"/>
      <c r="I37" s="275"/>
      <c r="J37" s="275"/>
      <c r="K37" s="273"/>
    </row>
    <row r="38" s="1" customFormat="1" ht="15" customHeight="1">
      <c r="B38" s="276"/>
      <c r="C38" s="277"/>
      <c r="D38" s="275"/>
      <c r="E38" s="278" t="s">
        <v>53</v>
      </c>
      <c r="F38" s="275"/>
      <c r="G38" s="275" t="s">
        <v>658</v>
      </c>
      <c r="H38" s="275"/>
      <c r="I38" s="275"/>
      <c r="J38" s="275"/>
      <c r="K38" s="273"/>
    </row>
    <row r="39" s="1" customFormat="1" ht="15" customHeight="1">
      <c r="B39" s="276"/>
      <c r="C39" s="277"/>
      <c r="D39" s="275"/>
      <c r="E39" s="278" t="s">
        <v>54</v>
      </c>
      <c r="F39" s="275"/>
      <c r="G39" s="275" t="s">
        <v>659</v>
      </c>
      <c r="H39" s="275"/>
      <c r="I39" s="275"/>
      <c r="J39" s="275"/>
      <c r="K39" s="273"/>
    </row>
    <row r="40" s="1" customFormat="1" ht="15" customHeight="1">
      <c r="B40" s="276"/>
      <c r="C40" s="277"/>
      <c r="D40" s="275"/>
      <c r="E40" s="278" t="s">
        <v>107</v>
      </c>
      <c r="F40" s="275"/>
      <c r="G40" s="275" t="s">
        <v>660</v>
      </c>
      <c r="H40" s="275"/>
      <c r="I40" s="275"/>
      <c r="J40" s="275"/>
      <c r="K40" s="273"/>
    </row>
    <row r="41" s="1" customFormat="1" ht="15" customHeight="1">
      <c r="B41" s="276"/>
      <c r="C41" s="277"/>
      <c r="D41" s="275"/>
      <c r="E41" s="278" t="s">
        <v>108</v>
      </c>
      <c r="F41" s="275"/>
      <c r="G41" s="275" t="s">
        <v>661</v>
      </c>
      <c r="H41" s="275"/>
      <c r="I41" s="275"/>
      <c r="J41" s="275"/>
      <c r="K41" s="273"/>
    </row>
    <row r="42" s="1" customFormat="1" ht="15" customHeight="1">
      <c r="B42" s="276"/>
      <c r="C42" s="277"/>
      <c r="D42" s="275"/>
      <c r="E42" s="278" t="s">
        <v>662</v>
      </c>
      <c r="F42" s="275"/>
      <c r="G42" s="275" t="s">
        <v>663</v>
      </c>
      <c r="H42" s="275"/>
      <c r="I42" s="275"/>
      <c r="J42" s="275"/>
      <c r="K42" s="273"/>
    </row>
    <row r="43" s="1" customFormat="1" ht="15" customHeight="1">
      <c r="B43" s="276"/>
      <c r="C43" s="277"/>
      <c r="D43" s="275"/>
      <c r="E43" s="278"/>
      <c r="F43" s="275"/>
      <c r="G43" s="275" t="s">
        <v>664</v>
      </c>
      <c r="H43" s="275"/>
      <c r="I43" s="275"/>
      <c r="J43" s="275"/>
      <c r="K43" s="273"/>
    </row>
    <row r="44" s="1" customFormat="1" ht="15" customHeight="1">
      <c r="B44" s="276"/>
      <c r="C44" s="277"/>
      <c r="D44" s="275"/>
      <c r="E44" s="278" t="s">
        <v>665</v>
      </c>
      <c r="F44" s="275"/>
      <c r="G44" s="275" t="s">
        <v>666</v>
      </c>
      <c r="H44" s="275"/>
      <c r="I44" s="275"/>
      <c r="J44" s="275"/>
      <c r="K44" s="273"/>
    </row>
    <row r="45" s="1" customFormat="1" ht="15" customHeight="1">
      <c r="B45" s="276"/>
      <c r="C45" s="277"/>
      <c r="D45" s="275"/>
      <c r="E45" s="278" t="s">
        <v>110</v>
      </c>
      <c r="F45" s="275"/>
      <c r="G45" s="275" t="s">
        <v>667</v>
      </c>
      <c r="H45" s="275"/>
      <c r="I45" s="275"/>
      <c r="J45" s="275"/>
      <c r="K45" s="273"/>
    </row>
    <row r="46" s="1" customFormat="1" ht="12.75" customHeight="1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="1" customFormat="1" ht="15" customHeight="1">
      <c r="B47" s="276"/>
      <c r="C47" s="277"/>
      <c r="D47" s="275" t="s">
        <v>668</v>
      </c>
      <c r="E47" s="275"/>
      <c r="F47" s="275"/>
      <c r="G47" s="275"/>
      <c r="H47" s="275"/>
      <c r="I47" s="275"/>
      <c r="J47" s="275"/>
      <c r="K47" s="273"/>
    </row>
    <row r="48" s="1" customFormat="1" ht="15" customHeight="1">
      <c r="B48" s="276"/>
      <c r="C48" s="277"/>
      <c r="D48" s="277"/>
      <c r="E48" s="275" t="s">
        <v>669</v>
      </c>
      <c r="F48" s="275"/>
      <c r="G48" s="275"/>
      <c r="H48" s="275"/>
      <c r="I48" s="275"/>
      <c r="J48" s="275"/>
      <c r="K48" s="273"/>
    </row>
    <row r="49" s="1" customFormat="1" ht="15" customHeight="1">
      <c r="B49" s="276"/>
      <c r="C49" s="277"/>
      <c r="D49" s="277"/>
      <c r="E49" s="275" t="s">
        <v>670</v>
      </c>
      <c r="F49" s="275"/>
      <c r="G49" s="275"/>
      <c r="H49" s="275"/>
      <c r="I49" s="275"/>
      <c r="J49" s="275"/>
      <c r="K49" s="273"/>
    </row>
    <row r="50" s="1" customFormat="1" ht="15" customHeight="1">
      <c r="B50" s="276"/>
      <c r="C50" s="277"/>
      <c r="D50" s="277"/>
      <c r="E50" s="275" t="s">
        <v>671</v>
      </c>
      <c r="F50" s="275"/>
      <c r="G50" s="275"/>
      <c r="H50" s="275"/>
      <c r="I50" s="275"/>
      <c r="J50" s="275"/>
      <c r="K50" s="273"/>
    </row>
    <row r="51" s="1" customFormat="1" ht="15" customHeight="1">
      <c r="B51" s="276"/>
      <c r="C51" s="277"/>
      <c r="D51" s="275" t="s">
        <v>672</v>
      </c>
      <c r="E51" s="275"/>
      <c r="F51" s="275"/>
      <c r="G51" s="275"/>
      <c r="H51" s="275"/>
      <c r="I51" s="275"/>
      <c r="J51" s="275"/>
      <c r="K51" s="273"/>
    </row>
    <row r="52" s="1" customFormat="1" ht="25.5" customHeight="1">
      <c r="B52" s="271"/>
      <c r="C52" s="272" t="s">
        <v>673</v>
      </c>
      <c r="D52" s="272"/>
      <c r="E52" s="272"/>
      <c r="F52" s="272"/>
      <c r="G52" s="272"/>
      <c r="H52" s="272"/>
      <c r="I52" s="272"/>
      <c r="J52" s="272"/>
      <c r="K52" s="273"/>
    </row>
    <row r="53" s="1" customFormat="1" ht="5.25" customHeight="1">
      <c r="B53" s="271"/>
      <c r="C53" s="274"/>
      <c r="D53" s="274"/>
      <c r="E53" s="274"/>
      <c r="F53" s="274"/>
      <c r="G53" s="274"/>
      <c r="H53" s="274"/>
      <c r="I53" s="274"/>
      <c r="J53" s="274"/>
      <c r="K53" s="273"/>
    </row>
    <row r="54" s="1" customFormat="1" ht="15" customHeight="1">
      <c r="B54" s="271"/>
      <c r="C54" s="275" t="s">
        <v>674</v>
      </c>
      <c r="D54" s="275"/>
      <c r="E54" s="275"/>
      <c r="F54" s="275"/>
      <c r="G54" s="275"/>
      <c r="H54" s="275"/>
      <c r="I54" s="275"/>
      <c r="J54" s="275"/>
      <c r="K54" s="273"/>
    </row>
    <row r="55" s="1" customFormat="1" ht="15" customHeight="1">
      <c r="B55" s="271"/>
      <c r="C55" s="275" t="s">
        <v>675</v>
      </c>
      <c r="D55" s="275"/>
      <c r="E55" s="275"/>
      <c r="F55" s="275"/>
      <c r="G55" s="275"/>
      <c r="H55" s="275"/>
      <c r="I55" s="275"/>
      <c r="J55" s="275"/>
      <c r="K55" s="273"/>
    </row>
    <row r="56" s="1" customFormat="1" ht="12.75" customHeight="1">
      <c r="B56" s="271"/>
      <c r="C56" s="275"/>
      <c r="D56" s="275"/>
      <c r="E56" s="275"/>
      <c r="F56" s="275"/>
      <c r="G56" s="275"/>
      <c r="H56" s="275"/>
      <c r="I56" s="275"/>
      <c r="J56" s="275"/>
      <c r="K56" s="273"/>
    </row>
    <row r="57" s="1" customFormat="1" ht="15" customHeight="1">
      <c r="B57" s="271"/>
      <c r="C57" s="275" t="s">
        <v>676</v>
      </c>
      <c r="D57" s="275"/>
      <c r="E57" s="275"/>
      <c r="F57" s="275"/>
      <c r="G57" s="275"/>
      <c r="H57" s="275"/>
      <c r="I57" s="275"/>
      <c r="J57" s="275"/>
      <c r="K57" s="273"/>
    </row>
    <row r="58" s="1" customFormat="1" ht="15" customHeight="1">
      <c r="B58" s="271"/>
      <c r="C58" s="277"/>
      <c r="D58" s="275" t="s">
        <v>677</v>
      </c>
      <c r="E58" s="275"/>
      <c r="F58" s="275"/>
      <c r="G58" s="275"/>
      <c r="H58" s="275"/>
      <c r="I58" s="275"/>
      <c r="J58" s="275"/>
      <c r="K58" s="273"/>
    </row>
    <row r="59" s="1" customFormat="1" ht="15" customHeight="1">
      <c r="B59" s="271"/>
      <c r="C59" s="277"/>
      <c r="D59" s="275" t="s">
        <v>678</v>
      </c>
      <c r="E59" s="275"/>
      <c r="F59" s="275"/>
      <c r="G59" s="275"/>
      <c r="H59" s="275"/>
      <c r="I59" s="275"/>
      <c r="J59" s="275"/>
      <c r="K59" s="273"/>
    </row>
    <row r="60" s="1" customFormat="1" ht="15" customHeight="1">
      <c r="B60" s="271"/>
      <c r="C60" s="277"/>
      <c r="D60" s="275" t="s">
        <v>679</v>
      </c>
      <c r="E60" s="275"/>
      <c r="F60" s="275"/>
      <c r="G60" s="275"/>
      <c r="H60" s="275"/>
      <c r="I60" s="275"/>
      <c r="J60" s="275"/>
      <c r="K60" s="273"/>
    </row>
    <row r="61" s="1" customFormat="1" ht="15" customHeight="1">
      <c r="B61" s="271"/>
      <c r="C61" s="277"/>
      <c r="D61" s="275" t="s">
        <v>680</v>
      </c>
      <c r="E61" s="275"/>
      <c r="F61" s="275"/>
      <c r="G61" s="275"/>
      <c r="H61" s="275"/>
      <c r="I61" s="275"/>
      <c r="J61" s="275"/>
      <c r="K61" s="273"/>
    </row>
    <row r="62" s="1" customFormat="1" ht="15" customHeight="1">
      <c r="B62" s="271"/>
      <c r="C62" s="277"/>
      <c r="D62" s="280" t="s">
        <v>681</v>
      </c>
      <c r="E62" s="280"/>
      <c r="F62" s="280"/>
      <c r="G62" s="280"/>
      <c r="H62" s="280"/>
      <c r="I62" s="280"/>
      <c r="J62" s="280"/>
      <c r="K62" s="273"/>
    </row>
    <row r="63" s="1" customFormat="1" ht="15" customHeight="1">
      <c r="B63" s="271"/>
      <c r="C63" s="277"/>
      <c r="D63" s="275" t="s">
        <v>682</v>
      </c>
      <c r="E63" s="275"/>
      <c r="F63" s="275"/>
      <c r="G63" s="275"/>
      <c r="H63" s="275"/>
      <c r="I63" s="275"/>
      <c r="J63" s="275"/>
      <c r="K63" s="273"/>
    </row>
    <row r="64" s="1" customFormat="1" ht="12.75" customHeight="1">
      <c r="B64" s="271"/>
      <c r="C64" s="277"/>
      <c r="D64" s="277"/>
      <c r="E64" s="281"/>
      <c r="F64" s="277"/>
      <c r="G64" s="277"/>
      <c r="H64" s="277"/>
      <c r="I64" s="277"/>
      <c r="J64" s="277"/>
      <c r="K64" s="273"/>
    </row>
    <row r="65" s="1" customFormat="1" ht="15" customHeight="1">
      <c r="B65" s="271"/>
      <c r="C65" s="277"/>
      <c r="D65" s="275" t="s">
        <v>683</v>
      </c>
      <c r="E65" s="275"/>
      <c r="F65" s="275"/>
      <c r="G65" s="275"/>
      <c r="H65" s="275"/>
      <c r="I65" s="275"/>
      <c r="J65" s="275"/>
      <c r="K65" s="273"/>
    </row>
    <row r="66" s="1" customFormat="1" ht="15" customHeight="1">
      <c r="B66" s="271"/>
      <c r="C66" s="277"/>
      <c r="D66" s="280" t="s">
        <v>684</v>
      </c>
      <c r="E66" s="280"/>
      <c r="F66" s="280"/>
      <c r="G66" s="280"/>
      <c r="H66" s="280"/>
      <c r="I66" s="280"/>
      <c r="J66" s="280"/>
      <c r="K66" s="273"/>
    </row>
    <row r="67" s="1" customFormat="1" ht="15" customHeight="1">
      <c r="B67" s="271"/>
      <c r="C67" s="277"/>
      <c r="D67" s="275" t="s">
        <v>685</v>
      </c>
      <c r="E67" s="275"/>
      <c r="F67" s="275"/>
      <c r="G67" s="275"/>
      <c r="H67" s="275"/>
      <c r="I67" s="275"/>
      <c r="J67" s="275"/>
      <c r="K67" s="273"/>
    </row>
    <row r="68" s="1" customFormat="1" ht="15" customHeight="1">
      <c r="B68" s="271"/>
      <c r="C68" s="277"/>
      <c r="D68" s="275" t="s">
        <v>686</v>
      </c>
      <c r="E68" s="275"/>
      <c r="F68" s="275"/>
      <c r="G68" s="275"/>
      <c r="H68" s="275"/>
      <c r="I68" s="275"/>
      <c r="J68" s="275"/>
      <c r="K68" s="273"/>
    </row>
    <row r="69" s="1" customFormat="1" ht="15" customHeight="1">
      <c r="B69" s="271"/>
      <c r="C69" s="277"/>
      <c r="D69" s="275" t="s">
        <v>687</v>
      </c>
      <c r="E69" s="275"/>
      <c r="F69" s="275"/>
      <c r="G69" s="275"/>
      <c r="H69" s="275"/>
      <c r="I69" s="275"/>
      <c r="J69" s="275"/>
      <c r="K69" s="273"/>
    </row>
    <row r="70" s="1" customFormat="1" ht="15" customHeight="1">
      <c r="B70" s="271"/>
      <c r="C70" s="277"/>
      <c r="D70" s="275" t="s">
        <v>688</v>
      </c>
      <c r="E70" s="275"/>
      <c r="F70" s="275"/>
      <c r="G70" s="275"/>
      <c r="H70" s="275"/>
      <c r="I70" s="275"/>
      <c r="J70" s="275"/>
      <c r="K70" s="273"/>
    </row>
    <row r="71" s="1" customFormat="1" ht="12.75" customHeight="1">
      <c r="B71" s="282"/>
      <c r="C71" s="283"/>
      <c r="D71" s="283"/>
      <c r="E71" s="283"/>
      <c r="F71" s="283"/>
      <c r="G71" s="283"/>
      <c r="H71" s="283"/>
      <c r="I71" s="283"/>
      <c r="J71" s="283"/>
      <c r="K71" s="284"/>
    </row>
    <row r="72" s="1" customFormat="1" ht="18.75" customHeight="1">
      <c r="B72" s="285"/>
      <c r="C72" s="285"/>
      <c r="D72" s="285"/>
      <c r="E72" s="285"/>
      <c r="F72" s="285"/>
      <c r="G72" s="285"/>
      <c r="H72" s="285"/>
      <c r="I72" s="285"/>
      <c r="J72" s="285"/>
      <c r="K72" s="286"/>
    </row>
    <row r="73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="1" customFormat="1" ht="7.5" customHeight="1">
      <c r="B74" s="287"/>
      <c r="C74" s="288"/>
      <c r="D74" s="288"/>
      <c r="E74" s="288"/>
      <c r="F74" s="288"/>
      <c r="G74" s="288"/>
      <c r="H74" s="288"/>
      <c r="I74" s="288"/>
      <c r="J74" s="288"/>
      <c r="K74" s="289"/>
    </row>
    <row r="75" s="1" customFormat="1" ht="45" customHeight="1">
      <c r="B75" s="290"/>
      <c r="C75" s="291" t="s">
        <v>689</v>
      </c>
      <c r="D75" s="291"/>
      <c r="E75" s="291"/>
      <c r="F75" s="291"/>
      <c r="G75" s="291"/>
      <c r="H75" s="291"/>
      <c r="I75" s="291"/>
      <c r="J75" s="291"/>
      <c r="K75" s="292"/>
    </row>
    <row r="76" s="1" customFormat="1" ht="17.25" customHeight="1">
      <c r="B76" s="290"/>
      <c r="C76" s="293" t="s">
        <v>690</v>
      </c>
      <c r="D76" s="293"/>
      <c r="E76" s="293"/>
      <c r="F76" s="293" t="s">
        <v>691</v>
      </c>
      <c r="G76" s="294"/>
      <c r="H76" s="293" t="s">
        <v>54</v>
      </c>
      <c r="I76" s="293" t="s">
        <v>57</v>
      </c>
      <c r="J76" s="293" t="s">
        <v>692</v>
      </c>
      <c r="K76" s="292"/>
    </row>
    <row r="77" s="1" customFormat="1" ht="17.25" customHeight="1">
      <c r="B77" s="290"/>
      <c r="C77" s="295" t="s">
        <v>693</v>
      </c>
      <c r="D77" s="295"/>
      <c r="E77" s="295"/>
      <c r="F77" s="296" t="s">
        <v>694</v>
      </c>
      <c r="G77" s="297"/>
      <c r="H77" s="295"/>
      <c r="I77" s="295"/>
      <c r="J77" s="295" t="s">
        <v>695</v>
      </c>
      <c r="K77" s="292"/>
    </row>
    <row r="78" s="1" customFormat="1" ht="5.25" customHeight="1">
      <c r="B78" s="290"/>
      <c r="C78" s="298"/>
      <c r="D78" s="298"/>
      <c r="E78" s="298"/>
      <c r="F78" s="298"/>
      <c r="G78" s="299"/>
      <c r="H78" s="298"/>
      <c r="I78" s="298"/>
      <c r="J78" s="298"/>
      <c r="K78" s="292"/>
    </row>
    <row r="79" s="1" customFormat="1" ht="15" customHeight="1">
      <c r="B79" s="290"/>
      <c r="C79" s="278" t="s">
        <v>53</v>
      </c>
      <c r="D79" s="300"/>
      <c r="E79" s="300"/>
      <c r="F79" s="301" t="s">
        <v>696</v>
      </c>
      <c r="G79" s="302"/>
      <c r="H79" s="278" t="s">
        <v>697</v>
      </c>
      <c r="I79" s="278" t="s">
        <v>698</v>
      </c>
      <c r="J79" s="278">
        <v>20</v>
      </c>
      <c r="K79" s="292"/>
    </row>
    <row r="80" s="1" customFormat="1" ht="15" customHeight="1">
      <c r="B80" s="290"/>
      <c r="C80" s="278" t="s">
        <v>699</v>
      </c>
      <c r="D80" s="278"/>
      <c r="E80" s="278"/>
      <c r="F80" s="301" t="s">
        <v>696</v>
      </c>
      <c r="G80" s="302"/>
      <c r="H80" s="278" t="s">
        <v>700</v>
      </c>
      <c r="I80" s="278" t="s">
        <v>698</v>
      </c>
      <c r="J80" s="278">
        <v>120</v>
      </c>
      <c r="K80" s="292"/>
    </row>
    <row r="81" s="1" customFormat="1" ht="15" customHeight="1">
      <c r="B81" s="303"/>
      <c r="C81" s="278" t="s">
        <v>701</v>
      </c>
      <c r="D81" s="278"/>
      <c r="E81" s="278"/>
      <c r="F81" s="301" t="s">
        <v>702</v>
      </c>
      <c r="G81" s="302"/>
      <c r="H81" s="278" t="s">
        <v>703</v>
      </c>
      <c r="I81" s="278" t="s">
        <v>698</v>
      </c>
      <c r="J81" s="278">
        <v>50</v>
      </c>
      <c r="K81" s="292"/>
    </row>
    <row r="82" s="1" customFormat="1" ht="15" customHeight="1">
      <c r="B82" s="303"/>
      <c r="C82" s="278" t="s">
        <v>704</v>
      </c>
      <c r="D82" s="278"/>
      <c r="E82" s="278"/>
      <c r="F82" s="301" t="s">
        <v>696</v>
      </c>
      <c r="G82" s="302"/>
      <c r="H82" s="278" t="s">
        <v>705</v>
      </c>
      <c r="I82" s="278" t="s">
        <v>706</v>
      </c>
      <c r="J82" s="278"/>
      <c r="K82" s="292"/>
    </row>
    <row r="83" s="1" customFormat="1" ht="15" customHeight="1">
      <c r="B83" s="303"/>
      <c r="C83" s="304" t="s">
        <v>707</v>
      </c>
      <c r="D83" s="304"/>
      <c r="E83" s="304"/>
      <c r="F83" s="305" t="s">
        <v>702</v>
      </c>
      <c r="G83" s="304"/>
      <c r="H83" s="304" t="s">
        <v>708</v>
      </c>
      <c r="I83" s="304" t="s">
        <v>698</v>
      </c>
      <c r="J83" s="304">
        <v>15</v>
      </c>
      <c r="K83" s="292"/>
    </row>
    <row r="84" s="1" customFormat="1" ht="15" customHeight="1">
      <c r="B84" s="303"/>
      <c r="C84" s="304" t="s">
        <v>709</v>
      </c>
      <c r="D84" s="304"/>
      <c r="E84" s="304"/>
      <c r="F84" s="305" t="s">
        <v>702</v>
      </c>
      <c r="G84" s="304"/>
      <c r="H84" s="304" t="s">
        <v>710</v>
      </c>
      <c r="I84" s="304" t="s">
        <v>698</v>
      </c>
      <c r="J84" s="304">
        <v>15</v>
      </c>
      <c r="K84" s="292"/>
    </row>
    <row r="85" s="1" customFormat="1" ht="15" customHeight="1">
      <c r="B85" s="303"/>
      <c r="C85" s="304" t="s">
        <v>711</v>
      </c>
      <c r="D85" s="304"/>
      <c r="E85" s="304"/>
      <c r="F85" s="305" t="s">
        <v>702</v>
      </c>
      <c r="G85" s="304"/>
      <c r="H85" s="304" t="s">
        <v>712</v>
      </c>
      <c r="I85" s="304" t="s">
        <v>698</v>
      </c>
      <c r="J85" s="304">
        <v>20</v>
      </c>
      <c r="K85" s="292"/>
    </row>
    <row r="86" s="1" customFormat="1" ht="15" customHeight="1">
      <c r="B86" s="303"/>
      <c r="C86" s="304" t="s">
        <v>713</v>
      </c>
      <c r="D86" s="304"/>
      <c r="E86" s="304"/>
      <c r="F86" s="305" t="s">
        <v>702</v>
      </c>
      <c r="G86" s="304"/>
      <c r="H86" s="304" t="s">
        <v>714</v>
      </c>
      <c r="I86" s="304" t="s">
        <v>698</v>
      </c>
      <c r="J86" s="304">
        <v>20</v>
      </c>
      <c r="K86" s="292"/>
    </row>
    <row r="87" s="1" customFormat="1" ht="15" customHeight="1">
      <c r="B87" s="303"/>
      <c r="C87" s="278" t="s">
        <v>715</v>
      </c>
      <c r="D87" s="278"/>
      <c r="E87" s="278"/>
      <c r="F87" s="301" t="s">
        <v>702</v>
      </c>
      <c r="G87" s="302"/>
      <c r="H87" s="278" t="s">
        <v>716</v>
      </c>
      <c r="I87" s="278" t="s">
        <v>698</v>
      </c>
      <c r="J87" s="278">
        <v>50</v>
      </c>
      <c r="K87" s="292"/>
    </row>
    <row r="88" s="1" customFormat="1" ht="15" customHeight="1">
      <c r="B88" s="303"/>
      <c r="C88" s="278" t="s">
        <v>717</v>
      </c>
      <c r="D88" s="278"/>
      <c r="E88" s="278"/>
      <c r="F88" s="301" t="s">
        <v>702</v>
      </c>
      <c r="G88" s="302"/>
      <c r="H88" s="278" t="s">
        <v>718</v>
      </c>
      <c r="I88" s="278" t="s">
        <v>698</v>
      </c>
      <c r="J88" s="278">
        <v>20</v>
      </c>
      <c r="K88" s="292"/>
    </row>
    <row r="89" s="1" customFormat="1" ht="15" customHeight="1">
      <c r="B89" s="303"/>
      <c r="C89" s="278" t="s">
        <v>719</v>
      </c>
      <c r="D89" s="278"/>
      <c r="E89" s="278"/>
      <c r="F89" s="301" t="s">
        <v>702</v>
      </c>
      <c r="G89" s="302"/>
      <c r="H89" s="278" t="s">
        <v>720</v>
      </c>
      <c r="I89" s="278" t="s">
        <v>698</v>
      </c>
      <c r="J89" s="278">
        <v>20</v>
      </c>
      <c r="K89" s="292"/>
    </row>
    <row r="90" s="1" customFormat="1" ht="15" customHeight="1">
      <c r="B90" s="303"/>
      <c r="C90" s="278" t="s">
        <v>721</v>
      </c>
      <c r="D90" s="278"/>
      <c r="E90" s="278"/>
      <c r="F90" s="301" t="s">
        <v>702</v>
      </c>
      <c r="G90" s="302"/>
      <c r="H90" s="278" t="s">
        <v>722</v>
      </c>
      <c r="I90" s="278" t="s">
        <v>698</v>
      </c>
      <c r="J90" s="278">
        <v>50</v>
      </c>
      <c r="K90" s="292"/>
    </row>
    <row r="91" s="1" customFormat="1" ht="15" customHeight="1">
      <c r="B91" s="303"/>
      <c r="C91" s="278" t="s">
        <v>723</v>
      </c>
      <c r="D91" s="278"/>
      <c r="E91" s="278"/>
      <c r="F91" s="301" t="s">
        <v>702</v>
      </c>
      <c r="G91" s="302"/>
      <c r="H91" s="278" t="s">
        <v>723</v>
      </c>
      <c r="I91" s="278" t="s">
        <v>698</v>
      </c>
      <c r="J91" s="278">
        <v>50</v>
      </c>
      <c r="K91" s="292"/>
    </row>
    <row r="92" s="1" customFormat="1" ht="15" customHeight="1">
      <c r="B92" s="303"/>
      <c r="C92" s="278" t="s">
        <v>724</v>
      </c>
      <c r="D92" s="278"/>
      <c r="E92" s="278"/>
      <c r="F92" s="301" t="s">
        <v>702</v>
      </c>
      <c r="G92" s="302"/>
      <c r="H92" s="278" t="s">
        <v>725</v>
      </c>
      <c r="I92" s="278" t="s">
        <v>698</v>
      </c>
      <c r="J92" s="278">
        <v>255</v>
      </c>
      <c r="K92" s="292"/>
    </row>
    <row r="93" s="1" customFormat="1" ht="15" customHeight="1">
      <c r="B93" s="303"/>
      <c r="C93" s="278" t="s">
        <v>726</v>
      </c>
      <c r="D93" s="278"/>
      <c r="E93" s="278"/>
      <c r="F93" s="301" t="s">
        <v>696</v>
      </c>
      <c r="G93" s="302"/>
      <c r="H93" s="278" t="s">
        <v>727</v>
      </c>
      <c r="I93" s="278" t="s">
        <v>728</v>
      </c>
      <c r="J93" s="278"/>
      <c r="K93" s="292"/>
    </row>
    <row r="94" s="1" customFormat="1" ht="15" customHeight="1">
      <c r="B94" s="303"/>
      <c r="C94" s="278" t="s">
        <v>729</v>
      </c>
      <c r="D94" s="278"/>
      <c r="E94" s="278"/>
      <c r="F94" s="301" t="s">
        <v>696</v>
      </c>
      <c r="G94" s="302"/>
      <c r="H94" s="278" t="s">
        <v>730</v>
      </c>
      <c r="I94" s="278" t="s">
        <v>731</v>
      </c>
      <c r="J94" s="278"/>
      <c r="K94" s="292"/>
    </row>
    <row r="95" s="1" customFormat="1" ht="15" customHeight="1">
      <c r="B95" s="303"/>
      <c r="C95" s="278" t="s">
        <v>732</v>
      </c>
      <c r="D95" s="278"/>
      <c r="E95" s="278"/>
      <c r="F95" s="301" t="s">
        <v>696</v>
      </c>
      <c r="G95" s="302"/>
      <c r="H95" s="278" t="s">
        <v>732</v>
      </c>
      <c r="I95" s="278" t="s">
        <v>731</v>
      </c>
      <c r="J95" s="278"/>
      <c r="K95" s="292"/>
    </row>
    <row r="96" s="1" customFormat="1" ht="15" customHeight="1">
      <c r="B96" s="303"/>
      <c r="C96" s="278" t="s">
        <v>38</v>
      </c>
      <c r="D96" s="278"/>
      <c r="E96" s="278"/>
      <c r="F96" s="301" t="s">
        <v>696</v>
      </c>
      <c r="G96" s="302"/>
      <c r="H96" s="278" t="s">
        <v>733</v>
      </c>
      <c r="I96" s="278" t="s">
        <v>731</v>
      </c>
      <c r="J96" s="278"/>
      <c r="K96" s="292"/>
    </row>
    <row r="97" s="1" customFormat="1" ht="15" customHeight="1">
      <c r="B97" s="303"/>
      <c r="C97" s="278" t="s">
        <v>48</v>
      </c>
      <c r="D97" s="278"/>
      <c r="E97" s="278"/>
      <c r="F97" s="301" t="s">
        <v>696</v>
      </c>
      <c r="G97" s="302"/>
      <c r="H97" s="278" t="s">
        <v>734</v>
      </c>
      <c r="I97" s="278" t="s">
        <v>731</v>
      </c>
      <c r="J97" s="278"/>
      <c r="K97" s="292"/>
    </row>
    <row r="98" s="1" customFormat="1" ht="15" customHeight="1">
      <c r="B98" s="306"/>
      <c r="C98" s="307"/>
      <c r="D98" s="307"/>
      <c r="E98" s="307"/>
      <c r="F98" s="307"/>
      <c r="G98" s="307"/>
      <c r="H98" s="307"/>
      <c r="I98" s="307"/>
      <c r="J98" s="307"/>
      <c r="K98" s="308"/>
    </row>
    <row r="99" s="1" customFormat="1" ht="18.75" customHeight="1">
      <c r="B99" s="309"/>
      <c r="C99" s="310"/>
      <c r="D99" s="310"/>
      <c r="E99" s="310"/>
      <c r="F99" s="310"/>
      <c r="G99" s="310"/>
      <c r="H99" s="310"/>
      <c r="I99" s="310"/>
      <c r="J99" s="310"/>
      <c r="K99" s="309"/>
    </row>
    <row r="100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="1" customFormat="1" ht="7.5" customHeight="1">
      <c r="B101" s="287"/>
      <c r="C101" s="288"/>
      <c r="D101" s="288"/>
      <c r="E101" s="288"/>
      <c r="F101" s="288"/>
      <c r="G101" s="288"/>
      <c r="H101" s="288"/>
      <c r="I101" s="288"/>
      <c r="J101" s="288"/>
      <c r="K101" s="289"/>
    </row>
    <row r="102" s="1" customFormat="1" ht="45" customHeight="1">
      <c r="B102" s="290"/>
      <c r="C102" s="291" t="s">
        <v>735</v>
      </c>
      <c r="D102" s="291"/>
      <c r="E102" s="291"/>
      <c r="F102" s="291"/>
      <c r="G102" s="291"/>
      <c r="H102" s="291"/>
      <c r="I102" s="291"/>
      <c r="J102" s="291"/>
      <c r="K102" s="292"/>
    </row>
    <row r="103" s="1" customFormat="1" ht="17.25" customHeight="1">
      <c r="B103" s="290"/>
      <c r="C103" s="293" t="s">
        <v>690</v>
      </c>
      <c r="D103" s="293"/>
      <c r="E103" s="293"/>
      <c r="F103" s="293" t="s">
        <v>691</v>
      </c>
      <c r="G103" s="294"/>
      <c r="H103" s="293" t="s">
        <v>54</v>
      </c>
      <c r="I103" s="293" t="s">
        <v>57</v>
      </c>
      <c r="J103" s="293" t="s">
        <v>692</v>
      </c>
      <c r="K103" s="292"/>
    </row>
    <row r="104" s="1" customFormat="1" ht="17.25" customHeight="1">
      <c r="B104" s="290"/>
      <c r="C104" s="295" t="s">
        <v>693</v>
      </c>
      <c r="D104" s="295"/>
      <c r="E104" s="295"/>
      <c r="F104" s="296" t="s">
        <v>694</v>
      </c>
      <c r="G104" s="297"/>
      <c r="H104" s="295"/>
      <c r="I104" s="295"/>
      <c r="J104" s="295" t="s">
        <v>695</v>
      </c>
      <c r="K104" s="292"/>
    </row>
    <row r="105" s="1" customFormat="1" ht="5.25" customHeight="1">
      <c r="B105" s="290"/>
      <c r="C105" s="293"/>
      <c r="D105" s="293"/>
      <c r="E105" s="293"/>
      <c r="F105" s="293"/>
      <c r="G105" s="311"/>
      <c r="H105" s="293"/>
      <c r="I105" s="293"/>
      <c r="J105" s="293"/>
      <c r="K105" s="292"/>
    </row>
    <row r="106" s="1" customFormat="1" ht="15" customHeight="1">
      <c r="B106" s="290"/>
      <c r="C106" s="278" t="s">
        <v>53</v>
      </c>
      <c r="D106" s="300"/>
      <c r="E106" s="300"/>
      <c r="F106" s="301" t="s">
        <v>696</v>
      </c>
      <c r="G106" s="278"/>
      <c r="H106" s="278" t="s">
        <v>736</v>
      </c>
      <c r="I106" s="278" t="s">
        <v>698</v>
      </c>
      <c r="J106" s="278">
        <v>20</v>
      </c>
      <c r="K106" s="292"/>
    </row>
    <row r="107" s="1" customFormat="1" ht="15" customHeight="1">
      <c r="B107" s="290"/>
      <c r="C107" s="278" t="s">
        <v>699</v>
      </c>
      <c r="D107" s="278"/>
      <c r="E107" s="278"/>
      <c r="F107" s="301" t="s">
        <v>696</v>
      </c>
      <c r="G107" s="278"/>
      <c r="H107" s="278" t="s">
        <v>736</v>
      </c>
      <c r="I107" s="278" t="s">
        <v>698</v>
      </c>
      <c r="J107" s="278">
        <v>120</v>
      </c>
      <c r="K107" s="292"/>
    </row>
    <row r="108" s="1" customFormat="1" ht="15" customHeight="1">
      <c r="B108" s="303"/>
      <c r="C108" s="278" t="s">
        <v>701</v>
      </c>
      <c r="D108" s="278"/>
      <c r="E108" s="278"/>
      <c r="F108" s="301" t="s">
        <v>702</v>
      </c>
      <c r="G108" s="278"/>
      <c r="H108" s="278" t="s">
        <v>736</v>
      </c>
      <c r="I108" s="278" t="s">
        <v>698</v>
      </c>
      <c r="J108" s="278">
        <v>50</v>
      </c>
      <c r="K108" s="292"/>
    </row>
    <row r="109" s="1" customFormat="1" ht="15" customHeight="1">
      <c r="B109" s="303"/>
      <c r="C109" s="278" t="s">
        <v>704</v>
      </c>
      <c r="D109" s="278"/>
      <c r="E109" s="278"/>
      <c r="F109" s="301" t="s">
        <v>696</v>
      </c>
      <c r="G109" s="278"/>
      <c r="H109" s="278" t="s">
        <v>736</v>
      </c>
      <c r="I109" s="278" t="s">
        <v>706</v>
      </c>
      <c r="J109" s="278"/>
      <c r="K109" s="292"/>
    </row>
    <row r="110" s="1" customFormat="1" ht="15" customHeight="1">
      <c r="B110" s="303"/>
      <c r="C110" s="278" t="s">
        <v>715</v>
      </c>
      <c r="D110" s="278"/>
      <c r="E110" s="278"/>
      <c r="F110" s="301" t="s">
        <v>702</v>
      </c>
      <c r="G110" s="278"/>
      <c r="H110" s="278" t="s">
        <v>736</v>
      </c>
      <c r="I110" s="278" t="s">
        <v>698</v>
      </c>
      <c r="J110" s="278">
        <v>50</v>
      </c>
      <c r="K110" s="292"/>
    </row>
    <row r="111" s="1" customFormat="1" ht="15" customHeight="1">
      <c r="B111" s="303"/>
      <c r="C111" s="278" t="s">
        <v>723</v>
      </c>
      <c r="D111" s="278"/>
      <c r="E111" s="278"/>
      <c r="F111" s="301" t="s">
        <v>702</v>
      </c>
      <c r="G111" s="278"/>
      <c r="H111" s="278" t="s">
        <v>736</v>
      </c>
      <c r="I111" s="278" t="s">
        <v>698</v>
      </c>
      <c r="J111" s="278">
        <v>50</v>
      </c>
      <c r="K111" s="292"/>
    </row>
    <row r="112" s="1" customFormat="1" ht="15" customHeight="1">
      <c r="B112" s="303"/>
      <c r="C112" s="278" t="s">
        <v>721</v>
      </c>
      <c r="D112" s="278"/>
      <c r="E112" s="278"/>
      <c r="F112" s="301" t="s">
        <v>702</v>
      </c>
      <c r="G112" s="278"/>
      <c r="H112" s="278" t="s">
        <v>736</v>
      </c>
      <c r="I112" s="278" t="s">
        <v>698</v>
      </c>
      <c r="J112" s="278">
        <v>50</v>
      </c>
      <c r="K112" s="292"/>
    </row>
    <row r="113" s="1" customFormat="1" ht="15" customHeight="1">
      <c r="B113" s="303"/>
      <c r="C113" s="278" t="s">
        <v>53</v>
      </c>
      <c r="D113" s="278"/>
      <c r="E113" s="278"/>
      <c r="F113" s="301" t="s">
        <v>696</v>
      </c>
      <c r="G113" s="278"/>
      <c r="H113" s="278" t="s">
        <v>737</v>
      </c>
      <c r="I113" s="278" t="s">
        <v>698</v>
      </c>
      <c r="J113" s="278">
        <v>20</v>
      </c>
      <c r="K113" s="292"/>
    </row>
    <row r="114" s="1" customFormat="1" ht="15" customHeight="1">
      <c r="B114" s="303"/>
      <c r="C114" s="278" t="s">
        <v>738</v>
      </c>
      <c r="D114" s="278"/>
      <c r="E114" s="278"/>
      <c r="F114" s="301" t="s">
        <v>696</v>
      </c>
      <c r="G114" s="278"/>
      <c r="H114" s="278" t="s">
        <v>739</v>
      </c>
      <c r="I114" s="278" t="s">
        <v>698</v>
      </c>
      <c r="J114" s="278">
        <v>120</v>
      </c>
      <c r="K114" s="292"/>
    </row>
    <row r="115" s="1" customFormat="1" ht="15" customHeight="1">
      <c r="B115" s="303"/>
      <c r="C115" s="278" t="s">
        <v>38</v>
      </c>
      <c r="D115" s="278"/>
      <c r="E115" s="278"/>
      <c r="F115" s="301" t="s">
        <v>696</v>
      </c>
      <c r="G115" s="278"/>
      <c r="H115" s="278" t="s">
        <v>740</v>
      </c>
      <c r="I115" s="278" t="s">
        <v>731</v>
      </c>
      <c r="J115" s="278"/>
      <c r="K115" s="292"/>
    </row>
    <row r="116" s="1" customFormat="1" ht="15" customHeight="1">
      <c r="B116" s="303"/>
      <c r="C116" s="278" t="s">
        <v>48</v>
      </c>
      <c r="D116" s="278"/>
      <c r="E116" s="278"/>
      <c r="F116" s="301" t="s">
        <v>696</v>
      </c>
      <c r="G116" s="278"/>
      <c r="H116" s="278" t="s">
        <v>741</v>
      </c>
      <c r="I116" s="278" t="s">
        <v>731</v>
      </c>
      <c r="J116" s="278"/>
      <c r="K116" s="292"/>
    </row>
    <row r="117" s="1" customFormat="1" ht="15" customHeight="1">
      <c r="B117" s="303"/>
      <c r="C117" s="278" t="s">
        <v>57</v>
      </c>
      <c r="D117" s="278"/>
      <c r="E117" s="278"/>
      <c r="F117" s="301" t="s">
        <v>696</v>
      </c>
      <c r="G117" s="278"/>
      <c r="H117" s="278" t="s">
        <v>742</v>
      </c>
      <c r="I117" s="278" t="s">
        <v>743</v>
      </c>
      <c r="J117" s="278"/>
      <c r="K117" s="292"/>
    </row>
    <row r="118" s="1" customFormat="1" ht="15" customHeight="1">
      <c r="B118" s="306"/>
      <c r="C118" s="312"/>
      <c r="D118" s="312"/>
      <c r="E118" s="312"/>
      <c r="F118" s="312"/>
      <c r="G118" s="312"/>
      <c r="H118" s="312"/>
      <c r="I118" s="312"/>
      <c r="J118" s="312"/>
      <c r="K118" s="308"/>
    </row>
    <row r="119" s="1" customFormat="1" ht="18.75" customHeight="1">
      <c r="B119" s="313"/>
      <c r="C119" s="314"/>
      <c r="D119" s="314"/>
      <c r="E119" s="314"/>
      <c r="F119" s="315"/>
      <c r="G119" s="314"/>
      <c r="H119" s="314"/>
      <c r="I119" s="314"/>
      <c r="J119" s="314"/>
      <c r="K119" s="313"/>
    </row>
    <row r="120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="1" customFormat="1" ht="7.5" customHeight="1">
      <c r="B121" s="316"/>
      <c r="C121" s="317"/>
      <c r="D121" s="317"/>
      <c r="E121" s="317"/>
      <c r="F121" s="317"/>
      <c r="G121" s="317"/>
      <c r="H121" s="317"/>
      <c r="I121" s="317"/>
      <c r="J121" s="317"/>
      <c r="K121" s="318"/>
    </row>
    <row r="122" s="1" customFormat="1" ht="45" customHeight="1">
      <c r="B122" s="319"/>
      <c r="C122" s="269" t="s">
        <v>744</v>
      </c>
      <c r="D122" s="269"/>
      <c r="E122" s="269"/>
      <c r="F122" s="269"/>
      <c r="G122" s="269"/>
      <c r="H122" s="269"/>
      <c r="I122" s="269"/>
      <c r="J122" s="269"/>
      <c r="K122" s="320"/>
    </row>
    <row r="123" s="1" customFormat="1" ht="17.25" customHeight="1">
      <c r="B123" s="321"/>
      <c r="C123" s="293" t="s">
        <v>690</v>
      </c>
      <c r="D123" s="293"/>
      <c r="E123" s="293"/>
      <c r="F123" s="293" t="s">
        <v>691</v>
      </c>
      <c r="G123" s="294"/>
      <c r="H123" s="293" t="s">
        <v>54</v>
      </c>
      <c r="I123" s="293" t="s">
        <v>57</v>
      </c>
      <c r="J123" s="293" t="s">
        <v>692</v>
      </c>
      <c r="K123" s="322"/>
    </row>
    <row r="124" s="1" customFormat="1" ht="17.25" customHeight="1">
      <c r="B124" s="321"/>
      <c r="C124" s="295" t="s">
        <v>693</v>
      </c>
      <c r="D124" s="295"/>
      <c r="E124" s="295"/>
      <c r="F124" s="296" t="s">
        <v>694</v>
      </c>
      <c r="G124" s="297"/>
      <c r="H124" s="295"/>
      <c r="I124" s="295"/>
      <c r="J124" s="295" t="s">
        <v>695</v>
      </c>
      <c r="K124" s="322"/>
    </row>
    <row r="125" s="1" customFormat="1" ht="5.25" customHeight="1">
      <c r="B125" s="323"/>
      <c r="C125" s="298"/>
      <c r="D125" s="298"/>
      <c r="E125" s="298"/>
      <c r="F125" s="298"/>
      <c r="G125" s="324"/>
      <c r="H125" s="298"/>
      <c r="I125" s="298"/>
      <c r="J125" s="298"/>
      <c r="K125" s="325"/>
    </row>
    <row r="126" s="1" customFormat="1" ht="15" customHeight="1">
      <c r="B126" s="323"/>
      <c r="C126" s="278" t="s">
        <v>699</v>
      </c>
      <c r="D126" s="300"/>
      <c r="E126" s="300"/>
      <c r="F126" s="301" t="s">
        <v>696</v>
      </c>
      <c r="G126" s="278"/>
      <c r="H126" s="278" t="s">
        <v>736</v>
      </c>
      <c r="I126" s="278" t="s">
        <v>698</v>
      </c>
      <c r="J126" s="278">
        <v>120</v>
      </c>
      <c r="K126" s="326"/>
    </row>
    <row r="127" s="1" customFormat="1" ht="15" customHeight="1">
      <c r="B127" s="323"/>
      <c r="C127" s="278" t="s">
        <v>745</v>
      </c>
      <c r="D127" s="278"/>
      <c r="E127" s="278"/>
      <c r="F127" s="301" t="s">
        <v>696</v>
      </c>
      <c r="G127" s="278"/>
      <c r="H127" s="278" t="s">
        <v>746</v>
      </c>
      <c r="I127" s="278" t="s">
        <v>698</v>
      </c>
      <c r="J127" s="278" t="s">
        <v>747</v>
      </c>
      <c r="K127" s="326"/>
    </row>
    <row r="128" s="1" customFormat="1" ht="15" customHeight="1">
      <c r="B128" s="323"/>
      <c r="C128" s="278" t="s">
        <v>644</v>
      </c>
      <c r="D128" s="278"/>
      <c r="E128" s="278"/>
      <c r="F128" s="301" t="s">
        <v>696</v>
      </c>
      <c r="G128" s="278"/>
      <c r="H128" s="278" t="s">
        <v>748</v>
      </c>
      <c r="I128" s="278" t="s">
        <v>698</v>
      </c>
      <c r="J128" s="278" t="s">
        <v>747</v>
      </c>
      <c r="K128" s="326"/>
    </row>
    <row r="129" s="1" customFormat="1" ht="15" customHeight="1">
      <c r="B129" s="323"/>
      <c r="C129" s="278" t="s">
        <v>707</v>
      </c>
      <c r="D129" s="278"/>
      <c r="E129" s="278"/>
      <c r="F129" s="301" t="s">
        <v>702</v>
      </c>
      <c r="G129" s="278"/>
      <c r="H129" s="278" t="s">
        <v>708</v>
      </c>
      <c r="I129" s="278" t="s">
        <v>698</v>
      </c>
      <c r="J129" s="278">
        <v>15</v>
      </c>
      <c r="K129" s="326"/>
    </row>
    <row r="130" s="1" customFormat="1" ht="15" customHeight="1">
      <c r="B130" s="323"/>
      <c r="C130" s="304" t="s">
        <v>709</v>
      </c>
      <c r="D130" s="304"/>
      <c r="E130" s="304"/>
      <c r="F130" s="305" t="s">
        <v>702</v>
      </c>
      <c r="G130" s="304"/>
      <c r="H130" s="304" t="s">
        <v>710</v>
      </c>
      <c r="I130" s="304" t="s">
        <v>698</v>
      </c>
      <c r="J130" s="304">
        <v>15</v>
      </c>
      <c r="K130" s="326"/>
    </row>
    <row r="131" s="1" customFormat="1" ht="15" customHeight="1">
      <c r="B131" s="323"/>
      <c r="C131" s="304" t="s">
        <v>711</v>
      </c>
      <c r="D131" s="304"/>
      <c r="E131" s="304"/>
      <c r="F131" s="305" t="s">
        <v>702</v>
      </c>
      <c r="G131" s="304"/>
      <c r="H131" s="304" t="s">
        <v>712</v>
      </c>
      <c r="I131" s="304" t="s">
        <v>698</v>
      </c>
      <c r="J131" s="304">
        <v>20</v>
      </c>
      <c r="K131" s="326"/>
    </row>
    <row r="132" s="1" customFormat="1" ht="15" customHeight="1">
      <c r="B132" s="323"/>
      <c r="C132" s="304" t="s">
        <v>713</v>
      </c>
      <c r="D132" s="304"/>
      <c r="E132" s="304"/>
      <c r="F132" s="305" t="s">
        <v>702</v>
      </c>
      <c r="G132" s="304"/>
      <c r="H132" s="304" t="s">
        <v>714</v>
      </c>
      <c r="I132" s="304" t="s">
        <v>698</v>
      </c>
      <c r="J132" s="304">
        <v>20</v>
      </c>
      <c r="K132" s="326"/>
    </row>
    <row r="133" s="1" customFormat="1" ht="15" customHeight="1">
      <c r="B133" s="323"/>
      <c r="C133" s="278" t="s">
        <v>701</v>
      </c>
      <c r="D133" s="278"/>
      <c r="E133" s="278"/>
      <c r="F133" s="301" t="s">
        <v>702</v>
      </c>
      <c r="G133" s="278"/>
      <c r="H133" s="278" t="s">
        <v>736</v>
      </c>
      <c r="I133" s="278" t="s">
        <v>698</v>
      </c>
      <c r="J133" s="278">
        <v>50</v>
      </c>
      <c r="K133" s="326"/>
    </row>
    <row r="134" s="1" customFormat="1" ht="15" customHeight="1">
      <c r="B134" s="323"/>
      <c r="C134" s="278" t="s">
        <v>715</v>
      </c>
      <c r="D134" s="278"/>
      <c r="E134" s="278"/>
      <c r="F134" s="301" t="s">
        <v>702</v>
      </c>
      <c r="G134" s="278"/>
      <c r="H134" s="278" t="s">
        <v>736</v>
      </c>
      <c r="I134" s="278" t="s">
        <v>698</v>
      </c>
      <c r="J134" s="278">
        <v>50</v>
      </c>
      <c r="K134" s="326"/>
    </row>
    <row r="135" s="1" customFormat="1" ht="15" customHeight="1">
      <c r="B135" s="323"/>
      <c r="C135" s="278" t="s">
        <v>721</v>
      </c>
      <c r="D135" s="278"/>
      <c r="E135" s="278"/>
      <c r="F135" s="301" t="s">
        <v>702</v>
      </c>
      <c r="G135" s="278"/>
      <c r="H135" s="278" t="s">
        <v>736</v>
      </c>
      <c r="I135" s="278" t="s">
        <v>698</v>
      </c>
      <c r="J135" s="278">
        <v>50</v>
      </c>
      <c r="K135" s="326"/>
    </row>
    <row r="136" s="1" customFormat="1" ht="15" customHeight="1">
      <c r="B136" s="323"/>
      <c r="C136" s="278" t="s">
        <v>723</v>
      </c>
      <c r="D136" s="278"/>
      <c r="E136" s="278"/>
      <c r="F136" s="301" t="s">
        <v>702</v>
      </c>
      <c r="G136" s="278"/>
      <c r="H136" s="278" t="s">
        <v>736</v>
      </c>
      <c r="I136" s="278" t="s">
        <v>698</v>
      </c>
      <c r="J136" s="278">
        <v>50</v>
      </c>
      <c r="K136" s="326"/>
    </row>
    <row r="137" s="1" customFormat="1" ht="15" customHeight="1">
      <c r="B137" s="323"/>
      <c r="C137" s="278" t="s">
        <v>724</v>
      </c>
      <c r="D137" s="278"/>
      <c r="E137" s="278"/>
      <c r="F137" s="301" t="s">
        <v>702</v>
      </c>
      <c r="G137" s="278"/>
      <c r="H137" s="278" t="s">
        <v>749</v>
      </c>
      <c r="I137" s="278" t="s">
        <v>698</v>
      </c>
      <c r="J137" s="278">
        <v>255</v>
      </c>
      <c r="K137" s="326"/>
    </row>
    <row r="138" s="1" customFormat="1" ht="15" customHeight="1">
      <c r="B138" s="323"/>
      <c r="C138" s="278" t="s">
        <v>726</v>
      </c>
      <c r="D138" s="278"/>
      <c r="E138" s="278"/>
      <c r="F138" s="301" t="s">
        <v>696</v>
      </c>
      <c r="G138" s="278"/>
      <c r="H138" s="278" t="s">
        <v>750</v>
      </c>
      <c r="I138" s="278" t="s">
        <v>728</v>
      </c>
      <c r="J138" s="278"/>
      <c r="K138" s="326"/>
    </row>
    <row r="139" s="1" customFormat="1" ht="15" customHeight="1">
      <c r="B139" s="323"/>
      <c r="C139" s="278" t="s">
        <v>729</v>
      </c>
      <c r="D139" s="278"/>
      <c r="E139" s="278"/>
      <c r="F139" s="301" t="s">
        <v>696</v>
      </c>
      <c r="G139" s="278"/>
      <c r="H139" s="278" t="s">
        <v>751</v>
      </c>
      <c r="I139" s="278" t="s">
        <v>731</v>
      </c>
      <c r="J139" s="278"/>
      <c r="K139" s="326"/>
    </row>
    <row r="140" s="1" customFormat="1" ht="15" customHeight="1">
      <c r="B140" s="323"/>
      <c r="C140" s="278" t="s">
        <v>732</v>
      </c>
      <c r="D140" s="278"/>
      <c r="E140" s="278"/>
      <c r="F140" s="301" t="s">
        <v>696</v>
      </c>
      <c r="G140" s="278"/>
      <c r="H140" s="278" t="s">
        <v>732</v>
      </c>
      <c r="I140" s="278" t="s">
        <v>731</v>
      </c>
      <c r="J140" s="278"/>
      <c r="K140" s="326"/>
    </row>
    <row r="141" s="1" customFormat="1" ht="15" customHeight="1">
      <c r="B141" s="323"/>
      <c r="C141" s="278" t="s">
        <v>38</v>
      </c>
      <c r="D141" s="278"/>
      <c r="E141" s="278"/>
      <c r="F141" s="301" t="s">
        <v>696</v>
      </c>
      <c r="G141" s="278"/>
      <c r="H141" s="278" t="s">
        <v>752</v>
      </c>
      <c r="I141" s="278" t="s">
        <v>731</v>
      </c>
      <c r="J141" s="278"/>
      <c r="K141" s="326"/>
    </row>
    <row r="142" s="1" customFormat="1" ht="15" customHeight="1">
      <c r="B142" s="323"/>
      <c r="C142" s="278" t="s">
        <v>753</v>
      </c>
      <c r="D142" s="278"/>
      <c r="E142" s="278"/>
      <c r="F142" s="301" t="s">
        <v>696</v>
      </c>
      <c r="G142" s="278"/>
      <c r="H142" s="278" t="s">
        <v>754</v>
      </c>
      <c r="I142" s="278" t="s">
        <v>731</v>
      </c>
      <c r="J142" s="278"/>
      <c r="K142" s="326"/>
    </row>
    <row r="143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="1" customFormat="1" ht="18.75" customHeight="1">
      <c r="B144" s="314"/>
      <c r="C144" s="314"/>
      <c r="D144" s="314"/>
      <c r="E144" s="314"/>
      <c r="F144" s="315"/>
      <c r="G144" s="314"/>
      <c r="H144" s="314"/>
      <c r="I144" s="314"/>
      <c r="J144" s="314"/>
      <c r="K144" s="314"/>
    </row>
    <row r="145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="1" customFormat="1" ht="7.5" customHeight="1">
      <c r="B146" s="287"/>
      <c r="C146" s="288"/>
      <c r="D146" s="288"/>
      <c r="E146" s="288"/>
      <c r="F146" s="288"/>
      <c r="G146" s="288"/>
      <c r="H146" s="288"/>
      <c r="I146" s="288"/>
      <c r="J146" s="288"/>
      <c r="K146" s="289"/>
    </row>
    <row r="147" s="1" customFormat="1" ht="45" customHeight="1">
      <c r="B147" s="290"/>
      <c r="C147" s="291" t="s">
        <v>755</v>
      </c>
      <c r="D147" s="291"/>
      <c r="E147" s="291"/>
      <c r="F147" s="291"/>
      <c r="G147" s="291"/>
      <c r="H147" s="291"/>
      <c r="I147" s="291"/>
      <c r="J147" s="291"/>
      <c r="K147" s="292"/>
    </row>
    <row r="148" s="1" customFormat="1" ht="17.25" customHeight="1">
      <c r="B148" s="290"/>
      <c r="C148" s="293" t="s">
        <v>690</v>
      </c>
      <c r="D148" s="293"/>
      <c r="E148" s="293"/>
      <c r="F148" s="293" t="s">
        <v>691</v>
      </c>
      <c r="G148" s="294"/>
      <c r="H148" s="293" t="s">
        <v>54</v>
      </c>
      <c r="I148" s="293" t="s">
        <v>57</v>
      </c>
      <c r="J148" s="293" t="s">
        <v>692</v>
      </c>
      <c r="K148" s="292"/>
    </row>
    <row r="149" s="1" customFormat="1" ht="17.25" customHeight="1">
      <c r="B149" s="290"/>
      <c r="C149" s="295" t="s">
        <v>693</v>
      </c>
      <c r="D149" s="295"/>
      <c r="E149" s="295"/>
      <c r="F149" s="296" t="s">
        <v>694</v>
      </c>
      <c r="G149" s="297"/>
      <c r="H149" s="295"/>
      <c r="I149" s="295"/>
      <c r="J149" s="295" t="s">
        <v>695</v>
      </c>
      <c r="K149" s="292"/>
    </row>
    <row r="150" s="1" customFormat="1" ht="5.25" customHeight="1">
      <c r="B150" s="303"/>
      <c r="C150" s="298"/>
      <c r="D150" s="298"/>
      <c r="E150" s="298"/>
      <c r="F150" s="298"/>
      <c r="G150" s="299"/>
      <c r="H150" s="298"/>
      <c r="I150" s="298"/>
      <c r="J150" s="298"/>
      <c r="K150" s="326"/>
    </row>
    <row r="151" s="1" customFormat="1" ht="15" customHeight="1">
      <c r="B151" s="303"/>
      <c r="C151" s="330" t="s">
        <v>699</v>
      </c>
      <c r="D151" s="278"/>
      <c r="E151" s="278"/>
      <c r="F151" s="331" t="s">
        <v>696</v>
      </c>
      <c r="G151" s="278"/>
      <c r="H151" s="330" t="s">
        <v>736</v>
      </c>
      <c r="I151" s="330" t="s">
        <v>698</v>
      </c>
      <c r="J151" s="330">
        <v>120</v>
      </c>
      <c r="K151" s="326"/>
    </row>
    <row r="152" s="1" customFormat="1" ht="15" customHeight="1">
      <c r="B152" s="303"/>
      <c r="C152" s="330" t="s">
        <v>745</v>
      </c>
      <c r="D152" s="278"/>
      <c r="E152" s="278"/>
      <c r="F152" s="331" t="s">
        <v>696</v>
      </c>
      <c r="G152" s="278"/>
      <c r="H152" s="330" t="s">
        <v>756</v>
      </c>
      <c r="I152" s="330" t="s">
        <v>698</v>
      </c>
      <c r="J152" s="330" t="s">
        <v>747</v>
      </c>
      <c r="K152" s="326"/>
    </row>
    <row r="153" s="1" customFormat="1" ht="15" customHeight="1">
      <c r="B153" s="303"/>
      <c r="C153" s="330" t="s">
        <v>644</v>
      </c>
      <c r="D153" s="278"/>
      <c r="E153" s="278"/>
      <c r="F153" s="331" t="s">
        <v>696</v>
      </c>
      <c r="G153" s="278"/>
      <c r="H153" s="330" t="s">
        <v>757</v>
      </c>
      <c r="I153" s="330" t="s">
        <v>698</v>
      </c>
      <c r="J153" s="330" t="s">
        <v>747</v>
      </c>
      <c r="K153" s="326"/>
    </row>
    <row r="154" s="1" customFormat="1" ht="15" customHeight="1">
      <c r="B154" s="303"/>
      <c r="C154" s="330" t="s">
        <v>701</v>
      </c>
      <c r="D154" s="278"/>
      <c r="E154" s="278"/>
      <c r="F154" s="331" t="s">
        <v>702</v>
      </c>
      <c r="G154" s="278"/>
      <c r="H154" s="330" t="s">
        <v>736</v>
      </c>
      <c r="I154" s="330" t="s">
        <v>698</v>
      </c>
      <c r="J154" s="330">
        <v>50</v>
      </c>
      <c r="K154" s="326"/>
    </row>
    <row r="155" s="1" customFormat="1" ht="15" customHeight="1">
      <c r="B155" s="303"/>
      <c r="C155" s="330" t="s">
        <v>704</v>
      </c>
      <c r="D155" s="278"/>
      <c r="E155" s="278"/>
      <c r="F155" s="331" t="s">
        <v>696</v>
      </c>
      <c r="G155" s="278"/>
      <c r="H155" s="330" t="s">
        <v>736</v>
      </c>
      <c r="I155" s="330" t="s">
        <v>706</v>
      </c>
      <c r="J155" s="330"/>
      <c r="K155" s="326"/>
    </row>
    <row r="156" s="1" customFormat="1" ht="15" customHeight="1">
      <c r="B156" s="303"/>
      <c r="C156" s="330" t="s">
        <v>715</v>
      </c>
      <c r="D156" s="278"/>
      <c r="E156" s="278"/>
      <c r="F156" s="331" t="s">
        <v>702</v>
      </c>
      <c r="G156" s="278"/>
      <c r="H156" s="330" t="s">
        <v>736</v>
      </c>
      <c r="I156" s="330" t="s">
        <v>698</v>
      </c>
      <c r="J156" s="330">
        <v>50</v>
      </c>
      <c r="K156" s="326"/>
    </row>
    <row r="157" s="1" customFormat="1" ht="15" customHeight="1">
      <c r="B157" s="303"/>
      <c r="C157" s="330" t="s">
        <v>723</v>
      </c>
      <c r="D157" s="278"/>
      <c r="E157" s="278"/>
      <c r="F157" s="331" t="s">
        <v>702</v>
      </c>
      <c r="G157" s="278"/>
      <c r="H157" s="330" t="s">
        <v>736</v>
      </c>
      <c r="I157" s="330" t="s">
        <v>698</v>
      </c>
      <c r="J157" s="330">
        <v>50</v>
      </c>
      <c r="K157" s="326"/>
    </row>
    <row r="158" s="1" customFormat="1" ht="15" customHeight="1">
      <c r="B158" s="303"/>
      <c r="C158" s="330" t="s">
        <v>721</v>
      </c>
      <c r="D158" s="278"/>
      <c r="E158" s="278"/>
      <c r="F158" s="331" t="s">
        <v>702</v>
      </c>
      <c r="G158" s="278"/>
      <c r="H158" s="330" t="s">
        <v>736</v>
      </c>
      <c r="I158" s="330" t="s">
        <v>698</v>
      </c>
      <c r="J158" s="330">
        <v>50</v>
      </c>
      <c r="K158" s="326"/>
    </row>
    <row r="159" s="1" customFormat="1" ht="15" customHeight="1">
      <c r="B159" s="303"/>
      <c r="C159" s="330" t="s">
        <v>93</v>
      </c>
      <c r="D159" s="278"/>
      <c r="E159" s="278"/>
      <c r="F159" s="331" t="s">
        <v>696</v>
      </c>
      <c r="G159" s="278"/>
      <c r="H159" s="330" t="s">
        <v>758</v>
      </c>
      <c r="I159" s="330" t="s">
        <v>698</v>
      </c>
      <c r="J159" s="330" t="s">
        <v>759</v>
      </c>
      <c r="K159" s="326"/>
    </row>
    <row r="160" s="1" customFormat="1" ht="15" customHeight="1">
      <c r="B160" s="303"/>
      <c r="C160" s="330" t="s">
        <v>760</v>
      </c>
      <c r="D160" s="278"/>
      <c r="E160" s="278"/>
      <c r="F160" s="331" t="s">
        <v>696</v>
      </c>
      <c r="G160" s="278"/>
      <c r="H160" s="330" t="s">
        <v>761</v>
      </c>
      <c r="I160" s="330" t="s">
        <v>731</v>
      </c>
      <c r="J160" s="330"/>
      <c r="K160" s="326"/>
    </row>
    <row r="161" s="1" customFormat="1" ht="15" customHeight="1">
      <c r="B161" s="332"/>
      <c r="C161" s="312"/>
      <c r="D161" s="312"/>
      <c r="E161" s="312"/>
      <c r="F161" s="312"/>
      <c r="G161" s="312"/>
      <c r="H161" s="312"/>
      <c r="I161" s="312"/>
      <c r="J161" s="312"/>
      <c r="K161" s="333"/>
    </row>
    <row r="162" s="1" customFormat="1" ht="18.75" customHeight="1">
      <c r="B162" s="314"/>
      <c r="C162" s="324"/>
      <c r="D162" s="324"/>
      <c r="E162" s="324"/>
      <c r="F162" s="334"/>
      <c r="G162" s="324"/>
      <c r="H162" s="324"/>
      <c r="I162" s="324"/>
      <c r="J162" s="324"/>
      <c r="K162" s="314"/>
    </row>
    <row r="163" s="1" customFormat="1" ht="18.75" customHeight="1">
      <c r="B163" s="286"/>
      <c r="C163" s="286"/>
      <c r="D163" s="286"/>
      <c r="E163" s="286"/>
      <c r="F163" s="286"/>
      <c r="G163" s="286"/>
      <c r="H163" s="286"/>
      <c r="I163" s="286"/>
      <c r="J163" s="286"/>
      <c r="K163" s="286"/>
    </row>
    <row r="164" s="1" customFormat="1" ht="7.5" customHeight="1">
      <c r="B164" s="265"/>
      <c r="C164" s="266"/>
      <c r="D164" s="266"/>
      <c r="E164" s="266"/>
      <c r="F164" s="266"/>
      <c r="G164" s="266"/>
      <c r="H164" s="266"/>
      <c r="I164" s="266"/>
      <c r="J164" s="266"/>
      <c r="K164" s="267"/>
    </row>
    <row r="165" s="1" customFormat="1" ht="45" customHeight="1">
      <c r="B165" s="268"/>
      <c r="C165" s="269" t="s">
        <v>762</v>
      </c>
      <c r="D165" s="269"/>
      <c r="E165" s="269"/>
      <c r="F165" s="269"/>
      <c r="G165" s="269"/>
      <c r="H165" s="269"/>
      <c r="I165" s="269"/>
      <c r="J165" s="269"/>
      <c r="K165" s="270"/>
    </row>
    <row r="166" s="1" customFormat="1" ht="17.25" customHeight="1">
      <c r="B166" s="268"/>
      <c r="C166" s="293" t="s">
        <v>690</v>
      </c>
      <c r="D166" s="293"/>
      <c r="E166" s="293"/>
      <c r="F166" s="293" t="s">
        <v>691</v>
      </c>
      <c r="G166" s="335"/>
      <c r="H166" s="336" t="s">
        <v>54</v>
      </c>
      <c r="I166" s="336" t="s">
        <v>57</v>
      </c>
      <c r="J166" s="293" t="s">
        <v>692</v>
      </c>
      <c r="K166" s="270"/>
    </row>
    <row r="167" s="1" customFormat="1" ht="17.25" customHeight="1">
      <c r="B167" s="271"/>
      <c r="C167" s="295" t="s">
        <v>693</v>
      </c>
      <c r="D167" s="295"/>
      <c r="E167" s="295"/>
      <c r="F167" s="296" t="s">
        <v>694</v>
      </c>
      <c r="G167" s="337"/>
      <c r="H167" s="338"/>
      <c r="I167" s="338"/>
      <c r="J167" s="295" t="s">
        <v>695</v>
      </c>
      <c r="K167" s="273"/>
    </row>
    <row r="168" s="1" customFormat="1" ht="5.25" customHeight="1">
      <c r="B168" s="303"/>
      <c r="C168" s="298"/>
      <c r="D168" s="298"/>
      <c r="E168" s="298"/>
      <c r="F168" s="298"/>
      <c r="G168" s="299"/>
      <c r="H168" s="298"/>
      <c r="I168" s="298"/>
      <c r="J168" s="298"/>
      <c r="K168" s="326"/>
    </row>
    <row r="169" s="1" customFormat="1" ht="15" customHeight="1">
      <c r="B169" s="303"/>
      <c r="C169" s="278" t="s">
        <v>699</v>
      </c>
      <c r="D169" s="278"/>
      <c r="E169" s="278"/>
      <c r="F169" s="301" t="s">
        <v>696</v>
      </c>
      <c r="G169" s="278"/>
      <c r="H169" s="278" t="s">
        <v>736</v>
      </c>
      <c r="I169" s="278" t="s">
        <v>698</v>
      </c>
      <c r="J169" s="278">
        <v>120</v>
      </c>
      <c r="K169" s="326"/>
    </row>
    <row r="170" s="1" customFormat="1" ht="15" customHeight="1">
      <c r="B170" s="303"/>
      <c r="C170" s="278" t="s">
        <v>745</v>
      </c>
      <c r="D170" s="278"/>
      <c r="E170" s="278"/>
      <c r="F170" s="301" t="s">
        <v>696</v>
      </c>
      <c r="G170" s="278"/>
      <c r="H170" s="278" t="s">
        <v>746</v>
      </c>
      <c r="I170" s="278" t="s">
        <v>698</v>
      </c>
      <c r="J170" s="278" t="s">
        <v>747</v>
      </c>
      <c r="K170" s="326"/>
    </row>
    <row r="171" s="1" customFormat="1" ht="15" customHeight="1">
      <c r="B171" s="303"/>
      <c r="C171" s="278" t="s">
        <v>644</v>
      </c>
      <c r="D171" s="278"/>
      <c r="E171" s="278"/>
      <c r="F171" s="301" t="s">
        <v>696</v>
      </c>
      <c r="G171" s="278"/>
      <c r="H171" s="278" t="s">
        <v>763</v>
      </c>
      <c r="I171" s="278" t="s">
        <v>698</v>
      </c>
      <c r="J171" s="278" t="s">
        <v>747</v>
      </c>
      <c r="K171" s="326"/>
    </row>
    <row r="172" s="1" customFormat="1" ht="15" customHeight="1">
      <c r="B172" s="303"/>
      <c r="C172" s="278" t="s">
        <v>701</v>
      </c>
      <c r="D172" s="278"/>
      <c r="E172" s="278"/>
      <c r="F172" s="301" t="s">
        <v>702</v>
      </c>
      <c r="G172" s="278"/>
      <c r="H172" s="278" t="s">
        <v>763</v>
      </c>
      <c r="I172" s="278" t="s">
        <v>698</v>
      </c>
      <c r="J172" s="278">
        <v>50</v>
      </c>
      <c r="K172" s="326"/>
    </row>
    <row r="173" s="1" customFormat="1" ht="15" customHeight="1">
      <c r="B173" s="303"/>
      <c r="C173" s="278" t="s">
        <v>704</v>
      </c>
      <c r="D173" s="278"/>
      <c r="E173" s="278"/>
      <c r="F173" s="301" t="s">
        <v>696</v>
      </c>
      <c r="G173" s="278"/>
      <c r="H173" s="278" t="s">
        <v>763</v>
      </c>
      <c r="I173" s="278" t="s">
        <v>706</v>
      </c>
      <c r="J173" s="278"/>
      <c r="K173" s="326"/>
    </row>
    <row r="174" s="1" customFormat="1" ht="15" customHeight="1">
      <c r="B174" s="303"/>
      <c r="C174" s="278" t="s">
        <v>715</v>
      </c>
      <c r="D174" s="278"/>
      <c r="E174" s="278"/>
      <c r="F174" s="301" t="s">
        <v>702</v>
      </c>
      <c r="G174" s="278"/>
      <c r="H174" s="278" t="s">
        <v>763</v>
      </c>
      <c r="I174" s="278" t="s">
        <v>698</v>
      </c>
      <c r="J174" s="278">
        <v>50</v>
      </c>
      <c r="K174" s="326"/>
    </row>
    <row r="175" s="1" customFormat="1" ht="15" customHeight="1">
      <c r="B175" s="303"/>
      <c r="C175" s="278" t="s">
        <v>723</v>
      </c>
      <c r="D175" s="278"/>
      <c r="E175" s="278"/>
      <c r="F175" s="301" t="s">
        <v>702</v>
      </c>
      <c r="G175" s="278"/>
      <c r="H175" s="278" t="s">
        <v>763</v>
      </c>
      <c r="I175" s="278" t="s">
        <v>698</v>
      </c>
      <c r="J175" s="278">
        <v>50</v>
      </c>
      <c r="K175" s="326"/>
    </row>
    <row r="176" s="1" customFormat="1" ht="15" customHeight="1">
      <c r="B176" s="303"/>
      <c r="C176" s="278" t="s">
        <v>721</v>
      </c>
      <c r="D176" s="278"/>
      <c r="E176" s="278"/>
      <c r="F176" s="301" t="s">
        <v>702</v>
      </c>
      <c r="G176" s="278"/>
      <c r="H176" s="278" t="s">
        <v>763</v>
      </c>
      <c r="I176" s="278" t="s">
        <v>698</v>
      </c>
      <c r="J176" s="278">
        <v>50</v>
      </c>
      <c r="K176" s="326"/>
    </row>
    <row r="177" s="1" customFormat="1" ht="15" customHeight="1">
      <c r="B177" s="303"/>
      <c r="C177" s="278" t="s">
        <v>106</v>
      </c>
      <c r="D177" s="278"/>
      <c r="E177" s="278"/>
      <c r="F177" s="301" t="s">
        <v>696</v>
      </c>
      <c r="G177" s="278"/>
      <c r="H177" s="278" t="s">
        <v>764</v>
      </c>
      <c r="I177" s="278" t="s">
        <v>765</v>
      </c>
      <c r="J177" s="278"/>
      <c r="K177" s="326"/>
    </row>
    <row r="178" s="1" customFormat="1" ht="15" customHeight="1">
      <c r="B178" s="303"/>
      <c r="C178" s="278" t="s">
        <v>57</v>
      </c>
      <c r="D178" s="278"/>
      <c r="E178" s="278"/>
      <c r="F178" s="301" t="s">
        <v>696</v>
      </c>
      <c r="G178" s="278"/>
      <c r="H178" s="278" t="s">
        <v>766</v>
      </c>
      <c r="I178" s="278" t="s">
        <v>767</v>
      </c>
      <c r="J178" s="278">
        <v>1</v>
      </c>
      <c r="K178" s="326"/>
    </row>
    <row r="179" s="1" customFormat="1" ht="15" customHeight="1">
      <c r="B179" s="303"/>
      <c r="C179" s="278" t="s">
        <v>53</v>
      </c>
      <c r="D179" s="278"/>
      <c r="E179" s="278"/>
      <c r="F179" s="301" t="s">
        <v>696</v>
      </c>
      <c r="G179" s="278"/>
      <c r="H179" s="278" t="s">
        <v>768</v>
      </c>
      <c r="I179" s="278" t="s">
        <v>698</v>
      </c>
      <c r="J179" s="278">
        <v>20</v>
      </c>
      <c r="K179" s="326"/>
    </row>
    <row r="180" s="1" customFormat="1" ht="15" customHeight="1">
      <c r="B180" s="303"/>
      <c r="C180" s="278" t="s">
        <v>54</v>
      </c>
      <c r="D180" s="278"/>
      <c r="E180" s="278"/>
      <c r="F180" s="301" t="s">
        <v>696</v>
      </c>
      <c r="G180" s="278"/>
      <c r="H180" s="278" t="s">
        <v>769</v>
      </c>
      <c r="I180" s="278" t="s">
        <v>698</v>
      </c>
      <c r="J180" s="278">
        <v>255</v>
      </c>
      <c r="K180" s="326"/>
    </row>
    <row r="181" s="1" customFormat="1" ht="15" customHeight="1">
      <c r="B181" s="303"/>
      <c r="C181" s="278" t="s">
        <v>107</v>
      </c>
      <c r="D181" s="278"/>
      <c r="E181" s="278"/>
      <c r="F181" s="301" t="s">
        <v>696</v>
      </c>
      <c r="G181" s="278"/>
      <c r="H181" s="278" t="s">
        <v>660</v>
      </c>
      <c r="I181" s="278" t="s">
        <v>698</v>
      </c>
      <c r="J181" s="278">
        <v>10</v>
      </c>
      <c r="K181" s="326"/>
    </row>
    <row r="182" s="1" customFormat="1" ht="15" customHeight="1">
      <c r="B182" s="303"/>
      <c r="C182" s="278" t="s">
        <v>108</v>
      </c>
      <c r="D182" s="278"/>
      <c r="E182" s="278"/>
      <c r="F182" s="301" t="s">
        <v>696</v>
      </c>
      <c r="G182" s="278"/>
      <c r="H182" s="278" t="s">
        <v>770</v>
      </c>
      <c r="I182" s="278" t="s">
        <v>731</v>
      </c>
      <c r="J182" s="278"/>
      <c r="K182" s="326"/>
    </row>
    <row r="183" s="1" customFormat="1" ht="15" customHeight="1">
      <c r="B183" s="303"/>
      <c r="C183" s="278" t="s">
        <v>771</v>
      </c>
      <c r="D183" s="278"/>
      <c r="E183" s="278"/>
      <c r="F183" s="301" t="s">
        <v>696</v>
      </c>
      <c r="G183" s="278"/>
      <c r="H183" s="278" t="s">
        <v>772</v>
      </c>
      <c r="I183" s="278" t="s">
        <v>731</v>
      </c>
      <c r="J183" s="278"/>
      <c r="K183" s="326"/>
    </row>
    <row r="184" s="1" customFormat="1" ht="15" customHeight="1">
      <c r="B184" s="303"/>
      <c r="C184" s="278" t="s">
        <v>760</v>
      </c>
      <c r="D184" s="278"/>
      <c r="E184" s="278"/>
      <c r="F184" s="301" t="s">
        <v>696</v>
      </c>
      <c r="G184" s="278"/>
      <c r="H184" s="278" t="s">
        <v>773</v>
      </c>
      <c r="I184" s="278" t="s">
        <v>731</v>
      </c>
      <c r="J184" s="278"/>
      <c r="K184" s="326"/>
    </row>
    <row r="185" s="1" customFormat="1" ht="15" customHeight="1">
      <c r="B185" s="303"/>
      <c r="C185" s="278" t="s">
        <v>110</v>
      </c>
      <c r="D185" s="278"/>
      <c r="E185" s="278"/>
      <c r="F185" s="301" t="s">
        <v>702</v>
      </c>
      <c r="G185" s="278"/>
      <c r="H185" s="278" t="s">
        <v>774</v>
      </c>
      <c r="I185" s="278" t="s">
        <v>698</v>
      </c>
      <c r="J185" s="278">
        <v>50</v>
      </c>
      <c r="K185" s="326"/>
    </row>
    <row r="186" s="1" customFormat="1" ht="15" customHeight="1">
      <c r="B186" s="303"/>
      <c r="C186" s="278" t="s">
        <v>775</v>
      </c>
      <c r="D186" s="278"/>
      <c r="E186" s="278"/>
      <c r="F186" s="301" t="s">
        <v>702</v>
      </c>
      <c r="G186" s="278"/>
      <c r="H186" s="278" t="s">
        <v>776</v>
      </c>
      <c r="I186" s="278" t="s">
        <v>777</v>
      </c>
      <c r="J186" s="278"/>
      <c r="K186" s="326"/>
    </row>
    <row r="187" s="1" customFormat="1" ht="15" customHeight="1">
      <c r="B187" s="303"/>
      <c r="C187" s="278" t="s">
        <v>778</v>
      </c>
      <c r="D187" s="278"/>
      <c r="E187" s="278"/>
      <c r="F187" s="301" t="s">
        <v>702</v>
      </c>
      <c r="G187" s="278"/>
      <c r="H187" s="278" t="s">
        <v>779</v>
      </c>
      <c r="I187" s="278" t="s">
        <v>777</v>
      </c>
      <c r="J187" s="278"/>
      <c r="K187" s="326"/>
    </row>
    <row r="188" s="1" customFormat="1" ht="15" customHeight="1">
      <c r="B188" s="303"/>
      <c r="C188" s="278" t="s">
        <v>780</v>
      </c>
      <c r="D188" s="278"/>
      <c r="E188" s="278"/>
      <c r="F188" s="301" t="s">
        <v>702</v>
      </c>
      <c r="G188" s="278"/>
      <c r="H188" s="278" t="s">
        <v>781</v>
      </c>
      <c r="I188" s="278" t="s">
        <v>777</v>
      </c>
      <c r="J188" s="278"/>
      <c r="K188" s="326"/>
    </row>
    <row r="189" s="1" customFormat="1" ht="15" customHeight="1">
      <c r="B189" s="303"/>
      <c r="C189" s="339" t="s">
        <v>782</v>
      </c>
      <c r="D189" s="278"/>
      <c r="E189" s="278"/>
      <c r="F189" s="301" t="s">
        <v>702</v>
      </c>
      <c r="G189" s="278"/>
      <c r="H189" s="278" t="s">
        <v>783</v>
      </c>
      <c r="I189" s="278" t="s">
        <v>784</v>
      </c>
      <c r="J189" s="340" t="s">
        <v>785</v>
      </c>
      <c r="K189" s="326"/>
    </row>
    <row r="190" s="16" customFormat="1" ht="15" customHeight="1">
      <c r="B190" s="341"/>
      <c r="C190" s="342" t="s">
        <v>786</v>
      </c>
      <c r="D190" s="343"/>
      <c r="E190" s="343"/>
      <c r="F190" s="344" t="s">
        <v>702</v>
      </c>
      <c r="G190" s="343"/>
      <c r="H190" s="343" t="s">
        <v>787</v>
      </c>
      <c r="I190" s="343" t="s">
        <v>784</v>
      </c>
      <c r="J190" s="345" t="s">
        <v>785</v>
      </c>
      <c r="K190" s="346"/>
    </row>
    <row r="191" s="1" customFormat="1" ht="15" customHeight="1">
      <c r="B191" s="303"/>
      <c r="C191" s="339" t="s">
        <v>42</v>
      </c>
      <c r="D191" s="278"/>
      <c r="E191" s="278"/>
      <c r="F191" s="301" t="s">
        <v>696</v>
      </c>
      <c r="G191" s="278"/>
      <c r="H191" s="275" t="s">
        <v>788</v>
      </c>
      <c r="I191" s="278" t="s">
        <v>789</v>
      </c>
      <c r="J191" s="278"/>
      <c r="K191" s="326"/>
    </row>
    <row r="192" s="1" customFormat="1" ht="15" customHeight="1">
      <c r="B192" s="303"/>
      <c r="C192" s="339" t="s">
        <v>790</v>
      </c>
      <c r="D192" s="278"/>
      <c r="E192" s="278"/>
      <c r="F192" s="301" t="s">
        <v>696</v>
      </c>
      <c r="G192" s="278"/>
      <c r="H192" s="278" t="s">
        <v>791</v>
      </c>
      <c r="I192" s="278" t="s">
        <v>731</v>
      </c>
      <c r="J192" s="278"/>
      <c r="K192" s="326"/>
    </row>
    <row r="193" s="1" customFormat="1" ht="15" customHeight="1">
      <c r="B193" s="303"/>
      <c r="C193" s="339" t="s">
        <v>792</v>
      </c>
      <c r="D193" s="278"/>
      <c r="E193" s="278"/>
      <c r="F193" s="301" t="s">
        <v>696</v>
      </c>
      <c r="G193" s="278"/>
      <c r="H193" s="278" t="s">
        <v>793</v>
      </c>
      <c r="I193" s="278" t="s">
        <v>731</v>
      </c>
      <c r="J193" s="278"/>
      <c r="K193" s="326"/>
    </row>
    <row r="194" s="1" customFormat="1" ht="15" customHeight="1">
      <c r="B194" s="303"/>
      <c r="C194" s="339" t="s">
        <v>794</v>
      </c>
      <c r="D194" s="278"/>
      <c r="E194" s="278"/>
      <c r="F194" s="301" t="s">
        <v>702</v>
      </c>
      <c r="G194" s="278"/>
      <c r="H194" s="278" t="s">
        <v>795</v>
      </c>
      <c r="I194" s="278" t="s">
        <v>731</v>
      </c>
      <c r="J194" s="278"/>
      <c r="K194" s="326"/>
    </row>
    <row r="195" s="1" customFormat="1" ht="15" customHeight="1">
      <c r="B195" s="332"/>
      <c r="C195" s="347"/>
      <c r="D195" s="312"/>
      <c r="E195" s="312"/>
      <c r="F195" s="312"/>
      <c r="G195" s="312"/>
      <c r="H195" s="312"/>
      <c r="I195" s="312"/>
      <c r="J195" s="312"/>
      <c r="K195" s="333"/>
    </row>
    <row r="196" s="1" customFormat="1" ht="18.75" customHeight="1">
      <c r="B196" s="314"/>
      <c r="C196" s="324"/>
      <c r="D196" s="324"/>
      <c r="E196" s="324"/>
      <c r="F196" s="334"/>
      <c r="G196" s="324"/>
      <c r="H196" s="324"/>
      <c r="I196" s="324"/>
      <c r="J196" s="324"/>
      <c r="K196" s="314"/>
    </row>
    <row r="197" s="1" customFormat="1" ht="18.75" customHeight="1">
      <c r="B197" s="314"/>
      <c r="C197" s="324"/>
      <c r="D197" s="324"/>
      <c r="E197" s="324"/>
      <c r="F197" s="334"/>
      <c r="G197" s="324"/>
      <c r="H197" s="324"/>
      <c r="I197" s="324"/>
      <c r="J197" s="324"/>
      <c r="K197" s="314"/>
    </row>
    <row r="198" s="1" customFormat="1" ht="18.75" customHeight="1">
      <c r="B198" s="286"/>
      <c r="C198" s="286"/>
      <c r="D198" s="286"/>
      <c r="E198" s="286"/>
      <c r="F198" s="286"/>
      <c r="G198" s="286"/>
      <c r="H198" s="286"/>
      <c r="I198" s="286"/>
      <c r="J198" s="286"/>
      <c r="K198" s="286"/>
    </row>
    <row r="199" s="1" customFormat="1" ht="13.5">
      <c r="B199" s="265"/>
      <c r="C199" s="266"/>
      <c r="D199" s="266"/>
      <c r="E199" s="266"/>
      <c r="F199" s="266"/>
      <c r="G199" s="266"/>
      <c r="H199" s="266"/>
      <c r="I199" s="266"/>
      <c r="J199" s="266"/>
      <c r="K199" s="267"/>
    </row>
    <row r="200" s="1" customFormat="1" ht="21">
      <c r="B200" s="268"/>
      <c r="C200" s="269" t="s">
        <v>796</v>
      </c>
      <c r="D200" s="269"/>
      <c r="E200" s="269"/>
      <c r="F200" s="269"/>
      <c r="G200" s="269"/>
      <c r="H200" s="269"/>
      <c r="I200" s="269"/>
      <c r="J200" s="269"/>
      <c r="K200" s="270"/>
    </row>
    <row r="201" s="1" customFormat="1" ht="25.5" customHeight="1">
      <c r="B201" s="268"/>
      <c r="C201" s="348" t="s">
        <v>797</v>
      </c>
      <c r="D201" s="348"/>
      <c r="E201" s="348"/>
      <c r="F201" s="348" t="s">
        <v>798</v>
      </c>
      <c r="G201" s="349"/>
      <c r="H201" s="348" t="s">
        <v>799</v>
      </c>
      <c r="I201" s="348"/>
      <c r="J201" s="348"/>
      <c r="K201" s="270"/>
    </row>
    <row r="202" s="1" customFormat="1" ht="5.25" customHeight="1">
      <c r="B202" s="303"/>
      <c r="C202" s="298"/>
      <c r="D202" s="298"/>
      <c r="E202" s="298"/>
      <c r="F202" s="298"/>
      <c r="G202" s="324"/>
      <c r="H202" s="298"/>
      <c r="I202" s="298"/>
      <c r="J202" s="298"/>
      <c r="K202" s="326"/>
    </row>
    <row r="203" s="1" customFormat="1" ht="15" customHeight="1">
      <c r="B203" s="303"/>
      <c r="C203" s="278" t="s">
        <v>789</v>
      </c>
      <c r="D203" s="278"/>
      <c r="E203" s="278"/>
      <c r="F203" s="301" t="s">
        <v>43</v>
      </c>
      <c r="G203" s="278"/>
      <c r="H203" s="278" t="s">
        <v>800</v>
      </c>
      <c r="I203" s="278"/>
      <c r="J203" s="278"/>
      <c r="K203" s="326"/>
    </row>
    <row r="204" s="1" customFormat="1" ht="15" customHeight="1">
      <c r="B204" s="303"/>
      <c r="C204" s="278"/>
      <c r="D204" s="278"/>
      <c r="E204" s="278"/>
      <c r="F204" s="301" t="s">
        <v>44</v>
      </c>
      <c r="G204" s="278"/>
      <c r="H204" s="278" t="s">
        <v>801</v>
      </c>
      <c r="I204" s="278"/>
      <c r="J204" s="278"/>
      <c r="K204" s="326"/>
    </row>
    <row r="205" s="1" customFormat="1" ht="15" customHeight="1">
      <c r="B205" s="303"/>
      <c r="C205" s="278"/>
      <c r="D205" s="278"/>
      <c r="E205" s="278"/>
      <c r="F205" s="301" t="s">
        <v>47</v>
      </c>
      <c r="G205" s="278"/>
      <c r="H205" s="278" t="s">
        <v>802</v>
      </c>
      <c r="I205" s="278"/>
      <c r="J205" s="278"/>
      <c r="K205" s="326"/>
    </row>
    <row r="206" s="1" customFormat="1" ht="15" customHeight="1">
      <c r="B206" s="303"/>
      <c r="C206" s="278"/>
      <c r="D206" s="278"/>
      <c r="E206" s="278"/>
      <c r="F206" s="301" t="s">
        <v>45</v>
      </c>
      <c r="G206" s="278"/>
      <c r="H206" s="278" t="s">
        <v>803</v>
      </c>
      <c r="I206" s="278"/>
      <c r="J206" s="278"/>
      <c r="K206" s="326"/>
    </row>
    <row r="207" s="1" customFormat="1" ht="15" customHeight="1">
      <c r="B207" s="303"/>
      <c r="C207" s="278"/>
      <c r="D207" s="278"/>
      <c r="E207" s="278"/>
      <c r="F207" s="301" t="s">
        <v>46</v>
      </c>
      <c r="G207" s="278"/>
      <c r="H207" s="278" t="s">
        <v>804</v>
      </c>
      <c r="I207" s="278"/>
      <c r="J207" s="278"/>
      <c r="K207" s="326"/>
    </row>
    <row r="208" s="1" customFormat="1" ht="15" customHeight="1">
      <c r="B208" s="303"/>
      <c r="C208" s="278"/>
      <c r="D208" s="278"/>
      <c r="E208" s="278"/>
      <c r="F208" s="301"/>
      <c r="G208" s="278"/>
      <c r="H208" s="278"/>
      <c r="I208" s="278"/>
      <c r="J208" s="278"/>
      <c r="K208" s="326"/>
    </row>
    <row r="209" s="1" customFormat="1" ht="15" customHeight="1">
      <c r="B209" s="303"/>
      <c r="C209" s="278" t="s">
        <v>743</v>
      </c>
      <c r="D209" s="278"/>
      <c r="E209" s="278"/>
      <c r="F209" s="301" t="s">
        <v>79</v>
      </c>
      <c r="G209" s="278"/>
      <c r="H209" s="278" t="s">
        <v>805</v>
      </c>
      <c r="I209" s="278"/>
      <c r="J209" s="278"/>
      <c r="K209" s="326"/>
    </row>
    <row r="210" s="1" customFormat="1" ht="15" customHeight="1">
      <c r="B210" s="303"/>
      <c r="C210" s="278"/>
      <c r="D210" s="278"/>
      <c r="E210" s="278"/>
      <c r="F210" s="301" t="s">
        <v>640</v>
      </c>
      <c r="G210" s="278"/>
      <c r="H210" s="278" t="s">
        <v>641</v>
      </c>
      <c r="I210" s="278"/>
      <c r="J210" s="278"/>
      <c r="K210" s="326"/>
    </row>
    <row r="211" s="1" customFormat="1" ht="15" customHeight="1">
      <c r="B211" s="303"/>
      <c r="C211" s="278"/>
      <c r="D211" s="278"/>
      <c r="E211" s="278"/>
      <c r="F211" s="301" t="s">
        <v>638</v>
      </c>
      <c r="G211" s="278"/>
      <c r="H211" s="278" t="s">
        <v>806</v>
      </c>
      <c r="I211" s="278"/>
      <c r="J211" s="278"/>
      <c r="K211" s="326"/>
    </row>
    <row r="212" s="1" customFormat="1" ht="15" customHeight="1">
      <c r="B212" s="350"/>
      <c r="C212" s="278"/>
      <c r="D212" s="278"/>
      <c r="E212" s="278"/>
      <c r="F212" s="301" t="s">
        <v>86</v>
      </c>
      <c r="G212" s="339"/>
      <c r="H212" s="330" t="s">
        <v>87</v>
      </c>
      <c r="I212" s="330"/>
      <c r="J212" s="330"/>
      <c r="K212" s="351"/>
    </row>
    <row r="213" s="1" customFormat="1" ht="15" customHeight="1">
      <c r="B213" s="350"/>
      <c r="C213" s="278"/>
      <c r="D213" s="278"/>
      <c r="E213" s="278"/>
      <c r="F213" s="301" t="s">
        <v>642</v>
      </c>
      <c r="G213" s="339"/>
      <c r="H213" s="330" t="s">
        <v>620</v>
      </c>
      <c r="I213" s="330"/>
      <c r="J213" s="330"/>
      <c r="K213" s="351"/>
    </row>
    <row r="214" s="1" customFormat="1" ht="15" customHeight="1">
      <c r="B214" s="350"/>
      <c r="C214" s="278"/>
      <c r="D214" s="278"/>
      <c r="E214" s="278"/>
      <c r="F214" s="301"/>
      <c r="G214" s="339"/>
      <c r="H214" s="330"/>
      <c r="I214" s="330"/>
      <c r="J214" s="330"/>
      <c r="K214" s="351"/>
    </row>
    <row r="215" s="1" customFormat="1" ht="15" customHeight="1">
      <c r="B215" s="350"/>
      <c r="C215" s="278" t="s">
        <v>767</v>
      </c>
      <c r="D215" s="278"/>
      <c r="E215" s="278"/>
      <c r="F215" s="301">
        <v>1</v>
      </c>
      <c r="G215" s="339"/>
      <c r="H215" s="330" t="s">
        <v>807</v>
      </c>
      <c r="I215" s="330"/>
      <c r="J215" s="330"/>
      <c r="K215" s="351"/>
    </row>
    <row r="216" s="1" customFormat="1" ht="15" customHeight="1">
      <c r="B216" s="350"/>
      <c r="C216" s="278"/>
      <c r="D216" s="278"/>
      <c r="E216" s="278"/>
      <c r="F216" s="301">
        <v>2</v>
      </c>
      <c r="G216" s="339"/>
      <c r="H216" s="330" t="s">
        <v>808</v>
      </c>
      <c r="I216" s="330"/>
      <c r="J216" s="330"/>
      <c r="K216" s="351"/>
    </row>
    <row r="217" s="1" customFormat="1" ht="15" customHeight="1">
      <c r="B217" s="350"/>
      <c r="C217" s="278"/>
      <c r="D217" s="278"/>
      <c r="E217" s="278"/>
      <c r="F217" s="301">
        <v>3</v>
      </c>
      <c r="G217" s="339"/>
      <c r="H217" s="330" t="s">
        <v>809</v>
      </c>
      <c r="I217" s="330"/>
      <c r="J217" s="330"/>
      <c r="K217" s="351"/>
    </row>
    <row r="218" s="1" customFormat="1" ht="15" customHeight="1">
      <c r="B218" s="350"/>
      <c r="C218" s="278"/>
      <c r="D218" s="278"/>
      <c r="E218" s="278"/>
      <c r="F218" s="301">
        <v>4</v>
      </c>
      <c r="G218" s="339"/>
      <c r="H218" s="330" t="s">
        <v>810</v>
      </c>
      <c r="I218" s="330"/>
      <c r="J218" s="330"/>
      <c r="K218" s="351"/>
    </row>
    <row r="219" s="1" customFormat="1" ht="12.75" customHeight="1">
      <c r="B219" s="352"/>
      <c r="C219" s="353"/>
      <c r="D219" s="353"/>
      <c r="E219" s="353"/>
      <c r="F219" s="353"/>
      <c r="G219" s="353"/>
      <c r="H219" s="353"/>
      <c r="I219" s="353"/>
      <c r="J219" s="353"/>
      <c r="K219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Rajnoch</dc:creator>
  <cp:lastModifiedBy>Rajnoch</cp:lastModifiedBy>
  <dcterms:created xsi:type="dcterms:W3CDTF">2025-08-25T08:33:42Z</dcterms:created>
  <dcterms:modified xsi:type="dcterms:W3CDTF">2025-08-25T08:33:46Z</dcterms:modified>
</cp:coreProperties>
</file>